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845" windowWidth="15135" windowHeight="8940" activeTab="0"/>
  </bookViews>
  <sheets>
    <sheet name="Доходы" sheetId="1" r:id="rId1"/>
  </sheets>
  <definedNames>
    <definedName name="_xlnm.Print_Area" localSheetId="0">'Доходы'!$A$4:$G$108</definedName>
  </definedNames>
  <calcPr fullCalcOnLoad="1"/>
</workbook>
</file>

<file path=xl/sharedStrings.xml><?xml version="1.0" encoding="utf-8"?>
<sst xmlns="http://schemas.openxmlformats.org/spreadsheetml/2006/main" count="177" uniqueCount="175">
  <si>
    <t xml:space="preserve"> Наименование показателя</t>
  </si>
  <si>
    <t>Код дохода по КД</t>
  </si>
  <si>
    <t>5</t>
  </si>
  <si>
    <t>7</t>
  </si>
  <si>
    <t>Итого доходов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</si>
  <si>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</si>
  <si>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</si>
  <si>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</si>
  <si>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</si>
  <si>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</si>
  <si>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</si>
  <si>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</si>
  <si>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</si>
  <si>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</si>
  <si>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</si>
  <si>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</si>
  <si>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</si>
  <si>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</si>
  <si>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</si>
  <si>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</si>
  <si>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</si>
  <si>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</si>
  <si>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</si>
  <si>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</si>
  <si>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</si>
  <si>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</si>
  <si>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</si>
  <si>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</si>
  <si>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</si>
  <si>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</si>
  <si>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</si>
  <si>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</si>
  <si>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</si>
  <si>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</si>
  <si>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</si>
  <si>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</si>
  <si>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</si>
  <si>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</si>
  <si>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</si>
  <si>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</si>
  <si>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</si>
  <si>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</si>
  <si>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</si>
  <si>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</si>
  <si>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</si>
  <si>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</si>
  <si>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</si>
  <si>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</si>
  <si>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</si>
  <si>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</si>
  <si>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</si>
  <si>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</si>
  <si>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</si>
  <si>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</si>
  <si>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</si>
  <si>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</si>
  <si>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</si>
  <si>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</si>
  <si>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</si>
  <si>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</si>
  <si>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</si>
  <si>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</si>
  <si>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</si>
  <si>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</si>
  <si>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</si>
  <si>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</si>
  <si>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</si>
  <si>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</si>
  <si>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</si>
  <si>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</si>
  <si>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</si>
  <si>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</si>
  <si>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</si>
  <si>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</si>
  <si>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</si>
  <si>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</si>
  <si>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</si>
  <si>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</si>
  <si>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</si>
  <si>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</si>
  <si>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</si>
  <si>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000 2 07 00000 00 0000 180</t>
  </si>
  <si>
    <t>Прочие безвозмездные поступления</t>
  </si>
  <si>
    <t>Итого внутренних оборотов</t>
  </si>
  <si>
    <t>Всего доходов</t>
  </si>
  <si>
    <t>%</t>
  </si>
  <si>
    <t>000 1 05 02000 00 0000 110</t>
  </si>
  <si>
    <t>Налог на имущество организаций</t>
  </si>
  <si>
    <t>Налог на прибыль организаций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</si>
  <si>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</si>
  <si>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и от продажи права на заключение договоров аренды указанных земельных участков</t>
  </si>
  <si>
    <t>000 1 16 30000 00 0000 140</t>
  </si>
  <si>
    <t xml:space="preserve">Прочие поступления от денежных взысканий (штрафов) и иных сумм в возмещение ущерба </t>
  </si>
  <si>
    <t>000 1 16 25000 00 0000 140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</si>
  <si>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живаотного мира, об экологической экспертизе, в области охраны окружающей среды, земельного законодательства, водного законодательства</t>
  </si>
  <si>
    <t>000 1 13 02000 00 0000 130</t>
  </si>
  <si>
    <t>000 1 09 07030 00 0000 110</t>
  </si>
  <si>
    <t>Платежи взымаемые государственными и муниципальными организациями за выполнение определенных функций</t>
  </si>
  <si>
    <t>000 115 02000 00 0000 000</t>
  </si>
  <si>
    <t>000 2 07 50000 00 0000 180</t>
  </si>
  <si>
    <t>Возврат субсидий и субвенций муниципальных районов</t>
  </si>
  <si>
    <t>000 1 19 05000 00 0000 151</t>
  </si>
  <si>
    <t>000 1 01 01000 00 0000 110</t>
  </si>
  <si>
    <t>000 1 01 01010 00 0000 110</t>
  </si>
  <si>
    <t xml:space="preserve">Налог на прибыль организаций, зачисляемый в бюджеты субъектов Российской Федерации </t>
  </si>
  <si>
    <t>000 1 01 01012 02 0000 110</t>
  </si>
  <si>
    <t>000 1 17 01000 00 0000 180</t>
  </si>
  <si>
    <t>Невыясненные поступления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</si>
  <si>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</si>
  <si>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000 1 06 0200 00 0000 110</t>
  </si>
  <si>
    <t>000 1 05 01000 00 0000 110</t>
  </si>
  <si>
    <t>Налог, взимаемый в связи с применением упрощенной системы налогообложения</t>
  </si>
  <si>
    <t>Иные межбюджетные трансферты</t>
  </si>
  <si>
    <t>000 8 50 00000 00 0000 000</t>
  </si>
  <si>
    <t>000 8 70 00000 00 0000 000</t>
  </si>
  <si>
    <t>000 8 90 00000 00 0000 000</t>
  </si>
  <si>
    <t>000 1 09 07050 00 0000 110</t>
  </si>
  <si>
    <t>Прочие местные налоги и сборы</t>
  </si>
  <si>
    <t>2</t>
  </si>
  <si>
    <t>3</t>
  </si>
  <si>
    <t>4</t>
  </si>
  <si>
    <t>000 1 11 05020 00 0000 120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</si>
  <si>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</si>
  <si>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000 1 01 02040 01 0000 110</t>
  </si>
  <si>
    <t>Налог на доходы физических лиц с доходов полученных в виде выигрышей и призов в проводимых конкурсах, играх и других мероприятиях в целях рекламы товаров, работ и услуг, поцентных доходов по вкладам в банках, в виде материальной выгоды от экономии на процентах при получении заёмных (кредитных) средств</t>
  </si>
  <si>
    <t>000 1 01 01014 02 0000 110</t>
  </si>
  <si>
    <t>Налог на прибыль организаций для сельскохозяйственных производителей, не перешедших на систему налогообложения для сельскохоз.товаропроизводителей (есн), зачисляемый в бюджеты субъектов РФ</t>
  </si>
  <si>
    <t xml:space="preserve">Единица измерения: руб. </t>
  </si>
  <si>
    <t>000 1 14 0000 00 0000 000</t>
  </si>
  <si>
    <t>ДОХОДЫ БЮДЖЕТОВ БЮДЕТНОЙ СИСТЕМЫ рф ОТ ВОЗВРАТА ОСТАТКОВ СУБСИДИЙ И СУБВЕНЦИЙ ПРОШЛЫХ ЛЕТ</t>
  </si>
  <si>
    <t>000 1 18 05000 00 0000 000</t>
  </si>
  <si>
    <t>000 1 01 02021 01 0000 110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</si>
  <si>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</si>
  <si>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</si>
  <si>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менее 100%</t>
  </si>
  <si>
    <t>000 1 11 05035 10 0000 120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</si>
  <si>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</si>
  <si>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</si>
  <si>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</si>
  <si>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</si>
  <si>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</si>
  <si>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Доходы от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</si>
  <si>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</si>
  <si>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</si>
  <si>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</si>
  <si>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</si>
  <si>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000 1 14 02053 10 0000 410</t>
  </si>
  <si>
    <t>ДОХОДЫ ОТ ПРОДАЖИ МАТЕРИАЛЬНЫХ И НЕМАТЕРИАЛЬНЫХАКТИВОВ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</si>
  <si>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</si>
  <si>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</si>
  <si>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</si>
  <si>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</si>
  <si>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</si>
  <si>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</si>
  <si>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</si>
  <si>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000 1 14 06013 10 0000 430</t>
  </si>
  <si>
    <t>Доходы от продажи земельных участков, государственная собственность на которые не разгрничена и которые расположены в границах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</si>
  <si>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</si>
  <si>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</si>
  <si>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000 1 16 33000 00 0000 140</t>
  </si>
  <si>
    <t xml:space="preserve"> АНАЛИЗ ИСПОЛНЕНИЯ БЮДЖЕТА МО-СП "СЕЛО ИВАШКА"  ПО ДОХОДАМ на 01.01. 2018 ГОДА </t>
  </si>
  <si>
    <t xml:space="preserve">Исполн. за соответствующий период 2016г. </t>
  </si>
  <si>
    <t>% испол.к соответ. периоду 2016г.</t>
  </si>
  <si>
    <t>План на 2017г.</t>
  </si>
  <si>
    <t xml:space="preserve">Исполнение за 2017 год  (руб.)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</si>
  <si>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</si>
  <si>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</si>
  <si>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</si>
  <si>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</si>
  <si>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000 2 02 15001 00 0000 151</t>
  </si>
  <si>
    <t>000 2 02 15002 00 0000 151</t>
  </si>
  <si>
    <t>Прочие субсидии бюджетам сельских поселений</t>
  </si>
  <si>
    <t>000 2 02 29999 00 0000 151</t>
  </si>
  <si>
    <t>000 2 02 30000 00 0000 151</t>
  </si>
  <si>
    <t>000 2 02 40000 00 0000 151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</si>
</sst>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FC19]d\ mmmm\ yyyy\ &quot;г.&quot;"/>
    <numFmt numFmtId="182" formatCode="000000"/>
    <numFmt numFmtId="183" formatCode="#,##0.000"/>
    <numFmt numFmtId="184" formatCode="#,##0.0000"/>
    <numFmt numFmtId="185" formatCode="#,##0.0"/>
    <numFmt numFmtId="186" formatCode="#,##0;[Red]#,##0"/>
    <numFmt numFmtId="187" formatCode="#,##0_ ;[Red]\-#,##0\ "/>
    <numFmt numFmtId="188" formatCode="0.0%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0.0"/>
    <numFmt numFmtId="198" formatCode="#,##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185" fontId="6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9" fontId="9" fillId="0" borderId="13" xfId="57" applyFont="1" applyFill="1" applyBorder="1" applyAlignment="1">
      <alignment horizontal="right"/>
    </xf>
    <xf numFmtId="9" fontId="9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9" fontId="3" fillId="0" borderId="13" xfId="57" applyFont="1" applyFill="1" applyBorder="1" applyAlignment="1">
      <alignment horizontal="right"/>
    </xf>
    <xf numFmtId="9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9" fontId="3" fillId="0" borderId="13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9" fontId="10" fillId="0" borderId="13" xfId="57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9" fontId="3" fillId="0" borderId="13" xfId="57" applyFont="1" applyFill="1" applyBorder="1" applyAlignment="1">
      <alignment horizontal="right" wrapText="1"/>
    </xf>
    <xf numFmtId="0" fontId="11" fillId="0" borderId="13" xfId="0" applyNumberFormat="1" applyFont="1" applyFill="1" applyBorder="1" applyAlignment="1">
      <alignment horizontal="justify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9" fontId="14" fillId="0" borderId="13" xfId="57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view="pageBreakPreview" zoomScaleSheetLayoutView="100" zoomScalePageLayoutView="0" workbookViewId="0" topLeftCell="A1">
      <selection activeCell="A85" sqref="A85:IV85"/>
    </sheetView>
  </sheetViews>
  <sheetFormatPr defaultColWidth="9.140625" defaultRowHeight="12.75"/>
  <cols>
    <col min="1" max="1" width="40.7109375" style="5" customWidth="1"/>
    <col min="2" max="2" width="27.421875" style="5" customWidth="1"/>
    <col min="3" max="3" width="15.8515625" style="5" customWidth="1"/>
    <col min="4" max="4" width="19.57421875" style="5" customWidth="1"/>
    <col min="5" max="5" width="14.7109375" style="5" customWidth="1"/>
    <col min="6" max="6" width="19.8515625" style="5" customWidth="1"/>
    <col min="7" max="7" width="17.00390625" style="5" customWidth="1"/>
    <col min="8" max="8" width="9.140625" style="5" customWidth="1"/>
    <col min="9" max="9" width="12.7109375" style="5" bestFit="1" customWidth="1"/>
    <col min="10" max="16384" width="9.140625" style="5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" customHeight="1">
      <c r="A4" s="48" t="s">
        <v>160</v>
      </c>
      <c r="B4" s="48"/>
      <c r="C4" s="48"/>
      <c r="D4" s="48"/>
      <c r="E4" s="48"/>
      <c r="F4" s="48"/>
      <c r="G4" s="48"/>
    </row>
    <row r="5" spans="1:7" ht="12" customHeight="1">
      <c r="A5" s="48"/>
      <c r="B5" s="48"/>
      <c r="C5" s="48"/>
      <c r="D5" s="48"/>
      <c r="E5" s="48"/>
      <c r="F5" s="48"/>
      <c r="G5" s="48"/>
    </row>
    <row r="6" spans="1:7" ht="12" customHeight="1">
      <c r="A6" s="48"/>
      <c r="B6" s="48"/>
      <c r="C6" s="48"/>
      <c r="D6" s="48"/>
      <c r="E6" s="48"/>
      <c r="F6" s="48"/>
      <c r="G6" s="48"/>
    </row>
    <row r="7" spans="1:7" ht="12" customHeight="1">
      <c r="A7" s="48"/>
      <c r="B7" s="48"/>
      <c r="C7" s="48"/>
      <c r="D7" s="48"/>
      <c r="E7" s="48"/>
      <c r="F7" s="48"/>
      <c r="G7" s="48"/>
    </row>
    <row r="8" spans="1:7" ht="12.75" customHeight="1">
      <c r="A8" s="48"/>
      <c r="B8" s="48"/>
      <c r="C8" s="48"/>
      <c r="D8" s="48"/>
      <c r="E8" s="48"/>
      <c r="F8" s="48"/>
      <c r="G8" s="48"/>
    </row>
    <row r="9" spans="1:7" ht="18" customHeight="1">
      <c r="A9" s="48"/>
      <c r="B9" s="48"/>
      <c r="C9" s="48"/>
      <c r="D9" s="48"/>
      <c r="E9" s="48"/>
      <c r="F9" s="48"/>
      <c r="G9" s="48"/>
    </row>
    <row r="10" spans="1:7" ht="12.75" customHeight="1">
      <c r="A10" s="14"/>
      <c r="B10" s="14"/>
      <c r="C10" s="14"/>
      <c r="D10" s="14"/>
      <c r="E10" s="14"/>
      <c r="F10" s="14"/>
      <c r="G10" s="14"/>
    </row>
    <row r="11" spans="1:7" ht="12" customHeight="1" hidden="1">
      <c r="A11" s="11"/>
      <c r="B11" s="11"/>
      <c r="C11" s="11"/>
      <c r="D11" s="12"/>
      <c r="E11" s="12"/>
      <c r="F11" s="12"/>
      <c r="G11" s="2"/>
    </row>
    <row r="12" spans="1:7" ht="12.75">
      <c r="A12" s="1" t="s">
        <v>127</v>
      </c>
      <c r="B12" s="1"/>
      <c r="C12" s="1"/>
      <c r="D12" s="2"/>
      <c r="E12" s="2"/>
      <c r="F12" s="2"/>
      <c r="G12" s="2"/>
    </row>
    <row r="13" spans="1:7" ht="12.75">
      <c r="A13" s="6"/>
      <c r="B13" s="3"/>
      <c r="C13" s="3"/>
      <c r="D13" s="4"/>
      <c r="E13" s="4"/>
      <c r="F13" s="4"/>
      <c r="G13" s="4"/>
    </row>
    <row r="14" spans="1:7" ht="12.75" customHeight="1">
      <c r="A14" s="53" t="s">
        <v>0</v>
      </c>
      <c r="B14" s="53" t="s">
        <v>1</v>
      </c>
      <c r="C14" s="55" t="s">
        <v>163</v>
      </c>
      <c r="D14" s="55" t="s">
        <v>164</v>
      </c>
      <c r="E14" s="56" t="s">
        <v>85</v>
      </c>
      <c r="F14" s="51" t="s">
        <v>161</v>
      </c>
      <c r="G14" s="49" t="s">
        <v>162</v>
      </c>
    </row>
    <row r="15" spans="1:7" ht="46.5" customHeight="1">
      <c r="A15" s="54"/>
      <c r="B15" s="54"/>
      <c r="C15" s="55"/>
      <c r="D15" s="55"/>
      <c r="E15" s="50"/>
      <c r="F15" s="52"/>
      <c r="G15" s="50"/>
    </row>
    <row r="16" spans="1:7" ht="12.75">
      <c r="A16" s="41">
        <v>1</v>
      </c>
      <c r="B16" s="18" t="s">
        <v>118</v>
      </c>
      <c r="C16" s="19" t="s">
        <v>119</v>
      </c>
      <c r="D16" s="20" t="s">
        <v>120</v>
      </c>
      <c r="E16" s="20" t="s">
        <v>2</v>
      </c>
      <c r="F16" s="21">
        <v>6</v>
      </c>
      <c r="G16" s="22" t="s">
        <v>3</v>
      </c>
    </row>
    <row r="17" spans="1:8" ht="12.75">
      <c r="A17" s="42" t="s">
        <v>4</v>
      </c>
      <c r="B17" s="23" t="s">
        <v>113</v>
      </c>
      <c r="C17" s="24">
        <f>C18+C88</f>
        <v>109251405.32</v>
      </c>
      <c r="D17" s="24">
        <f>D18+D88</f>
        <v>95869399.46000001</v>
      </c>
      <c r="E17" s="25">
        <f>D17/C17</f>
        <v>0.8775118194516238</v>
      </c>
      <c r="F17" s="24">
        <f>F18+F88</f>
        <v>117046057.25999999</v>
      </c>
      <c r="G17" s="26">
        <f>D17/F17</f>
        <v>0.819074146573265</v>
      </c>
      <c r="H17" s="7"/>
    </row>
    <row r="18" spans="1:7" ht="12.75">
      <c r="A18" s="43" t="s">
        <v>138</v>
      </c>
      <c r="B18" s="27" t="s">
        <v>5</v>
      </c>
      <c r="C18" s="28">
        <f>C19+C30+C34+C38+C42+C54+C60+C62+C66+C69+C71+C83</f>
        <v>41709676.15</v>
      </c>
      <c r="D18" s="28">
        <f>D19+D30+D34+D38+D42+D54+D60+D62+D66+D69+D71+D83</f>
        <v>28327670.29</v>
      </c>
      <c r="E18" s="29">
        <f>D18/C18</f>
        <v>0.6791630361292076</v>
      </c>
      <c r="F18" s="28">
        <f>F19+F30+F34+F38+F42+F54+F60+F62+F66+F69+F71+F83</f>
        <v>56016639.93999999</v>
      </c>
      <c r="G18" s="30">
        <f aca="true" t="shared" si="0" ref="G18:G25">D18/F18</f>
        <v>0.5057009902832812</v>
      </c>
    </row>
    <row r="19" spans="1:7" ht="12.75">
      <c r="A19" s="43" t="s">
        <v>6</v>
      </c>
      <c r="B19" s="27" t="s">
        <v>7</v>
      </c>
      <c r="C19" s="28">
        <f>C24+C20</f>
        <v>5530534.31</v>
      </c>
      <c r="D19" s="28">
        <f>D24+D20</f>
        <v>6224163.7299999995</v>
      </c>
      <c r="E19" s="29">
        <f>D19/C19</f>
        <v>1.1254181569303021</v>
      </c>
      <c r="F19" s="28">
        <f>F24+F20</f>
        <v>5243153.97</v>
      </c>
      <c r="G19" s="30">
        <f t="shared" si="0"/>
        <v>1.1871029852667097</v>
      </c>
    </row>
    <row r="20" spans="1:7" ht="12.75" hidden="1">
      <c r="A20" s="43" t="s">
        <v>88</v>
      </c>
      <c r="B20" s="27" t="s">
        <v>102</v>
      </c>
      <c r="C20" s="28">
        <f>C21</f>
        <v>0</v>
      </c>
      <c r="D20" s="28">
        <f>D21</f>
        <v>0</v>
      </c>
      <c r="E20" s="29">
        <v>0</v>
      </c>
      <c r="F20" s="28">
        <f>F21</f>
        <v>0</v>
      </c>
      <c r="G20" s="30">
        <v>0</v>
      </c>
    </row>
    <row r="21" spans="1:7" ht="38.25" hidden="1">
      <c r="A21" s="43" t="s">
        <v>108</v>
      </c>
      <c r="B21" s="27" t="s">
        <v>103</v>
      </c>
      <c r="C21" s="28">
        <f>C22+C23</f>
        <v>0</v>
      </c>
      <c r="D21" s="28">
        <f>D22+D23</f>
        <v>0</v>
      </c>
      <c r="E21" s="29">
        <v>0</v>
      </c>
      <c r="F21" s="28">
        <f>F22+F23</f>
        <v>0</v>
      </c>
      <c r="G21" s="30">
        <v>0</v>
      </c>
    </row>
    <row r="22" spans="1:7" ht="25.5" hidden="1">
      <c r="A22" s="43" t="s">
        <v>104</v>
      </c>
      <c r="B22" s="27" t="s">
        <v>105</v>
      </c>
      <c r="C22" s="28">
        <v>0</v>
      </c>
      <c r="D22" s="28">
        <v>0</v>
      </c>
      <c r="E22" s="29">
        <v>0</v>
      </c>
      <c r="F22" s="28">
        <v>0</v>
      </c>
      <c r="G22" s="30">
        <v>0</v>
      </c>
    </row>
    <row r="23" spans="1:7" ht="77.25" customHeight="1" hidden="1">
      <c r="A23" s="43" t="s">
        <v>126</v>
      </c>
      <c r="B23" s="27" t="s">
        <v>125</v>
      </c>
      <c r="C23" s="28">
        <v>0</v>
      </c>
      <c r="D23" s="28">
        <v>0</v>
      </c>
      <c r="E23" s="29">
        <v>0</v>
      </c>
      <c r="F23" s="28">
        <v>0</v>
      </c>
      <c r="G23" s="30">
        <v>0</v>
      </c>
    </row>
    <row r="24" spans="1:7" ht="12.75">
      <c r="A24" s="43" t="s">
        <v>8</v>
      </c>
      <c r="B24" s="27" t="s">
        <v>9</v>
      </c>
      <c r="C24" s="28">
        <f>C25+C26+C28+C29</f>
        <v>5530534.31</v>
      </c>
      <c r="D24" s="28">
        <f>D25+D26+D28+D29</f>
        <v>6224163.7299999995</v>
      </c>
      <c r="E24" s="29">
        <f aca="true" t="shared" si="1" ref="E24:E30">D24/C24</f>
        <v>1.1254181569303021</v>
      </c>
      <c r="F24" s="28">
        <f>F25+F26+F28+F29</f>
        <v>5243153.97</v>
      </c>
      <c r="G24" s="30">
        <f t="shared" si="0"/>
        <v>1.1871029852667097</v>
      </c>
    </row>
    <row r="25" spans="1:9" ht="84" customHeight="1">
      <c r="A25" s="43" t="s">
        <v>150</v>
      </c>
      <c r="B25" s="27" t="s">
        <v>10</v>
      </c>
      <c r="C25" s="31">
        <v>5529669.38</v>
      </c>
      <c r="D25" s="31">
        <v>6223298.8</v>
      </c>
      <c r="E25" s="29">
        <f t="shared" si="1"/>
        <v>1.1254377743647306</v>
      </c>
      <c r="F25" s="31">
        <v>5243113.97</v>
      </c>
      <c r="G25" s="30">
        <f t="shared" si="0"/>
        <v>1.1869470767960437</v>
      </c>
      <c r="I25" s="15"/>
    </row>
    <row r="26" spans="1:9" ht="132.75" customHeight="1" hidden="1">
      <c r="A26" s="43" t="s">
        <v>132</v>
      </c>
      <c r="B26" s="27" t="s">
        <v>133</v>
      </c>
      <c r="C26" s="31">
        <v>0</v>
      </c>
      <c r="D26" s="31">
        <v>0</v>
      </c>
      <c r="E26" s="29">
        <v>0</v>
      </c>
      <c r="F26" s="31">
        <v>0</v>
      </c>
      <c r="G26" s="30">
        <v>0</v>
      </c>
      <c r="I26" s="15"/>
    </row>
    <row r="27" spans="1:9" ht="54" customHeight="1" hidden="1">
      <c r="A27" s="43" t="s">
        <v>11</v>
      </c>
      <c r="B27" s="27" t="s">
        <v>131</v>
      </c>
      <c r="C27" s="28">
        <v>0</v>
      </c>
      <c r="D27" s="28">
        <v>0</v>
      </c>
      <c r="E27" s="29">
        <v>0</v>
      </c>
      <c r="F27" s="28">
        <v>0</v>
      </c>
      <c r="G27" s="30" t="s">
        <v>134</v>
      </c>
      <c r="H27" s="17"/>
      <c r="I27" s="16"/>
    </row>
    <row r="28" spans="1:9" ht="120" customHeight="1">
      <c r="A28" s="43" t="s">
        <v>157</v>
      </c>
      <c r="B28" s="27" t="s">
        <v>133</v>
      </c>
      <c r="C28" s="31">
        <v>0</v>
      </c>
      <c r="D28" s="31">
        <v>0</v>
      </c>
      <c r="E28" s="29">
        <v>0</v>
      </c>
      <c r="F28" s="31">
        <v>40</v>
      </c>
      <c r="G28" s="30">
        <f>D28/F28</f>
        <v>0</v>
      </c>
      <c r="H28" s="16"/>
      <c r="I28" s="16"/>
    </row>
    <row r="29" spans="1:9" ht="66" customHeight="1">
      <c r="A29" s="43" t="s">
        <v>165</v>
      </c>
      <c r="B29" s="27" t="s">
        <v>166</v>
      </c>
      <c r="C29" s="31">
        <v>864.93</v>
      </c>
      <c r="D29" s="31">
        <v>864.93</v>
      </c>
      <c r="E29" s="29">
        <f t="shared" si="1"/>
        <v>1</v>
      </c>
      <c r="F29" s="31">
        <v>0</v>
      </c>
      <c r="G29" s="30">
        <v>0</v>
      </c>
      <c r="H29" s="16"/>
      <c r="I29" s="16"/>
    </row>
    <row r="30" spans="1:9" ht="40.5" customHeight="1">
      <c r="A30" s="40" t="s">
        <v>142</v>
      </c>
      <c r="B30" s="27" t="s">
        <v>143</v>
      </c>
      <c r="C30" s="31">
        <f>C31</f>
        <v>1178443.2</v>
      </c>
      <c r="D30" s="31">
        <f>D31</f>
        <v>1197825.9</v>
      </c>
      <c r="E30" s="29">
        <f t="shared" si="1"/>
        <v>1.0164477167843133</v>
      </c>
      <c r="F30" s="31">
        <f>F31</f>
        <v>1529936.76</v>
      </c>
      <c r="G30" s="30">
        <f>D30/F30</f>
        <v>0.7829251060024206</v>
      </c>
      <c r="H30" s="16"/>
      <c r="I30" s="16"/>
    </row>
    <row r="31" spans="1:9" ht="38.25">
      <c r="A31" s="43" t="s">
        <v>144</v>
      </c>
      <c r="B31" s="27" t="s">
        <v>145</v>
      </c>
      <c r="C31" s="31">
        <v>1178443.2</v>
      </c>
      <c r="D31" s="31">
        <v>1197825.9</v>
      </c>
      <c r="E31" s="29">
        <f>D31/C31</f>
        <v>1.0164477167843133</v>
      </c>
      <c r="F31" s="31">
        <v>1529936.76</v>
      </c>
      <c r="G31" s="30">
        <f>D31/F31</f>
        <v>0.7829251060024206</v>
      </c>
      <c r="H31" s="16"/>
      <c r="I31" s="16"/>
    </row>
    <row r="32" spans="1:9" ht="108.75" customHeight="1" hidden="1">
      <c r="A32" s="43" t="s">
        <v>124</v>
      </c>
      <c r="B32" s="27" t="s">
        <v>123</v>
      </c>
      <c r="C32" s="31">
        <v>0</v>
      </c>
      <c r="D32" s="31">
        <v>0</v>
      </c>
      <c r="E32" s="29">
        <v>0</v>
      </c>
      <c r="F32" s="31">
        <v>0</v>
      </c>
      <c r="G32" s="30" t="e">
        <f>D32/F32</f>
        <v>#DIV/0!</v>
      </c>
      <c r="H32" s="16"/>
      <c r="I32" s="16"/>
    </row>
    <row r="33" spans="1:9" ht="114.75" hidden="1">
      <c r="A33" s="40" t="s">
        <v>12</v>
      </c>
      <c r="B33" s="27" t="s">
        <v>13</v>
      </c>
      <c r="C33" s="31">
        <v>0</v>
      </c>
      <c r="D33" s="31">
        <v>0</v>
      </c>
      <c r="E33" s="29">
        <v>0</v>
      </c>
      <c r="F33" s="31">
        <v>0</v>
      </c>
      <c r="G33" s="32">
        <f>D33-C33</f>
        <v>0</v>
      </c>
      <c r="H33" s="16"/>
      <c r="I33" s="16"/>
    </row>
    <row r="34" spans="1:9" ht="12.75">
      <c r="A34" s="43" t="s">
        <v>14</v>
      </c>
      <c r="B34" s="27" t="s">
        <v>15</v>
      </c>
      <c r="C34" s="28">
        <f>C35+C36+C37</f>
        <v>33800000</v>
      </c>
      <c r="D34" s="28">
        <f>D35+D36+D37</f>
        <v>19900814.23</v>
      </c>
      <c r="E34" s="29">
        <f aca="true" t="shared" si="2" ref="E34:E41">D34/C34</f>
        <v>0.5887814860946746</v>
      </c>
      <c r="F34" s="28">
        <f>F35+F36+F37</f>
        <v>48105420.78</v>
      </c>
      <c r="G34" s="30">
        <f>D34/F34</f>
        <v>0.4136917192973361</v>
      </c>
      <c r="H34" s="16"/>
      <c r="I34" s="47"/>
    </row>
    <row r="35" spans="1:7" ht="25.5" hidden="1">
      <c r="A35" s="43" t="s">
        <v>111</v>
      </c>
      <c r="B35" s="27" t="s">
        <v>110</v>
      </c>
      <c r="C35" s="28">
        <v>0</v>
      </c>
      <c r="D35" s="28">
        <v>0</v>
      </c>
      <c r="E35" s="29">
        <v>0</v>
      </c>
      <c r="F35" s="28">
        <v>0</v>
      </c>
      <c r="G35" s="30">
        <v>0</v>
      </c>
    </row>
    <row r="36" spans="1:7" ht="25.5" hidden="1">
      <c r="A36" s="43" t="s">
        <v>16</v>
      </c>
      <c r="B36" s="27" t="s">
        <v>86</v>
      </c>
      <c r="C36" s="31">
        <v>0</v>
      </c>
      <c r="D36" s="31">
        <v>0</v>
      </c>
      <c r="E36" s="29">
        <v>0</v>
      </c>
      <c r="F36" s="31">
        <v>0</v>
      </c>
      <c r="G36" s="30">
        <v>0</v>
      </c>
    </row>
    <row r="37" spans="1:7" ht="12.75">
      <c r="A37" s="43" t="s">
        <v>17</v>
      </c>
      <c r="B37" s="27" t="s">
        <v>18</v>
      </c>
      <c r="C37" s="31">
        <v>33800000</v>
      </c>
      <c r="D37" s="31">
        <v>19900814.23</v>
      </c>
      <c r="E37" s="29">
        <f t="shared" si="2"/>
        <v>0.5887814860946746</v>
      </c>
      <c r="F37" s="31">
        <v>48105420.78</v>
      </c>
      <c r="G37" s="30">
        <f>D37/F37</f>
        <v>0.4136917192973361</v>
      </c>
    </row>
    <row r="38" spans="1:7" ht="12.75">
      <c r="A38" s="43" t="s">
        <v>19</v>
      </c>
      <c r="B38" s="27" t="s">
        <v>20</v>
      </c>
      <c r="C38" s="28">
        <f>C39+C40+C41</f>
        <v>288000</v>
      </c>
      <c r="D38" s="28">
        <f>D40+D41+D39</f>
        <v>64183.42999999999</v>
      </c>
      <c r="E38" s="29">
        <f t="shared" si="2"/>
        <v>0.22285913194444443</v>
      </c>
      <c r="F38" s="28">
        <f>F40+F41+F39</f>
        <v>79078.65</v>
      </c>
      <c r="G38" s="30">
        <f>D38/F38</f>
        <v>0.811640436451558</v>
      </c>
    </row>
    <row r="39" spans="1:7" ht="12.75">
      <c r="A39" s="43" t="s">
        <v>21</v>
      </c>
      <c r="B39" s="27" t="s">
        <v>22</v>
      </c>
      <c r="C39" s="28">
        <v>8000</v>
      </c>
      <c r="D39" s="28">
        <v>6853.66</v>
      </c>
      <c r="E39" s="29">
        <f t="shared" si="2"/>
        <v>0.8567075</v>
      </c>
      <c r="F39" s="28">
        <v>10485.81</v>
      </c>
      <c r="G39" s="30">
        <f>D39/F39</f>
        <v>0.6536128348692185</v>
      </c>
    </row>
    <row r="40" spans="1:7" ht="12.75" hidden="1">
      <c r="A40" s="43" t="s">
        <v>87</v>
      </c>
      <c r="B40" s="27" t="s">
        <v>109</v>
      </c>
      <c r="C40" s="31">
        <v>0</v>
      </c>
      <c r="D40" s="31">
        <v>0</v>
      </c>
      <c r="E40" s="29">
        <v>0</v>
      </c>
      <c r="F40" s="31">
        <v>0</v>
      </c>
      <c r="G40" s="32">
        <v>0</v>
      </c>
    </row>
    <row r="41" spans="1:7" ht="12.75">
      <c r="A41" s="43" t="s">
        <v>23</v>
      </c>
      <c r="B41" s="27" t="s">
        <v>24</v>
      </c>
      <c r="C41" s="28">
        <v>280000</v>
      </c>
      <c r="D41" s="28">
        <v>57329.77</v>
      </c>
      <c r="E41" s="29">
        <f t="shared" si="2"/>
        <v>0.20474917857142855</v>
      </c>
      <c r="F41" s="28">
        <v>68592.84</v>
      </c>
      <c r="G41" s="32">
        <f>D41/F41</f>
        <v>0.8357981678554205</v>
      </c>
    </row>
    <row r="42" spans="1:7" ht="12.75">
      <c r="A42" s="43" t="s">
        <v>136</v>
      </c>
      <c r="B42" s="27" t="s">
        <v>25</v>
      </c>
      <c r="C42" s="28">
        <f>C43+C44+C45</f>
        <v>27810</v>
      </c>
      <c r="D42" s="28">
        <f>D43+D44+D45</f>
        <v>28810</v>
      </c>
      <c r="E42" s="29">
        <f>D42/C42</f>
        <v>1.0359582883854728</v>
      </c>
      <c r="F42" s="28">
        <f>F43+F44+F45</f>
        <v>31260</v>
      </c>
      <c r="G42" s="30">
        <f>D42/F42</f>
        <v>0.9216250799744082</v>
      </c>
    </row>
    <row r="43" spans="1:8" ht="38.25" hidden="1">
      <c r="A43" s="43" t="s">
        <v>26</v>
      </c>
      <c r="B43" s="27" t="s">
        <v>27</v>
      </c>
      <c r="C43" s="28">
        <v>0</v>
      </c>
      <c r="D43" s="28">
        <v>0</v>
      </c>
      <c r="E43" s="29">
        <v>0</v>
      </c>
      <c r="F43" s="28">
        <v>0</v>
      </c>
      <c r="G43" s="30">
        <v>0</v>
      </c>
      <c r="H43" s="8"/>
    </row>
    <row r="44" spans="1:7" ht="51">
      <c r="A44" s="43" t="s">
        <v>28</v>
      </c>
      <c r="B44" s="27" t="s">
        <v>29</v>
      </c>
      <c r="C44" s="31">
        <v>27810</v>
      </c>
      <c r="D44" s="31">
        <v>28810</v>
      </c>
      <c r="E44" s="29">
        <f>D44/C44</f>
        <v>1.0359582883854728</v>
      </c>
      <c r="F44" s="31">
        <v>31260</v>
      </c>
      <c r="G44" s="30">
        <f>D44/F44</f>
        <v>0.9216250799744082</v>
      </c>
    </row>
    <row r="45" spans="1:7" ht="38.25" hidden="1">
      <c r="A45" s="43" t="s">
        <v>30</v>
      </c>
      <c r="B45" s="27" t="s">
        <v>31</v>
      </c>
      <c r="C45" s="28">
        <v>0</v>
      </c>
      <c r="D45" s="28">
        <v>0</v>
      </c>
      <c r="E45" s="29">
        <v>0</v>
      </c>
      <c r="F45" s="28">
        <v>0</v>
      </c>
      <c r="G45" s="30">
        <v>0</v>
      </c>
    </row>
    <row r="46" spans="1:7" ht="38.25" hidden="1">
      <c r="A46" s="43" t="s">
        <v>32</v>
      </c>
      <c r="B46" s="27" t="s">
        <v>33</v>
      </c>
      <c r="C46" s="28">
        <f>C47+C49</f>
        <v>0</v>
      </c>
      <c r="D46" s="28">
        <f>D47+D49</f>
        <v>0</v>
      </c>
      <c r="E46" s="29">
        <v>0</v>
      </c>
      <c r="F46" s="28">
        <f>F47+F49</f>
        <v>0</v>
      </c>
      <c r="G46" s="30">
        <v>0</v>
      </c>
    </row>
    <row r="47" spans="1:7" ht="38.25" hidden="1">
      <c r="A47" s="43" t="s">
        <v>34</v>
      </c>
      <c r="B47" s="27" t="s">
        <v>35</v>
      </c>
      <c r="C47" s="28">
        <f>C48</f>
        <v>0</v>
      </c>
      <c r="D47" s="28">
        <v>0</v>
      </c>
      <c r="E47" s="29">
        <v>0</v>
      </c>
      <c r="F47" s="28">
        <v>0</v>
      </c>
      <c r="G47" s="30">
        <v>0</v>
      </c>
    </row>
    <row r="48" spans="1:7" ht="12.75" hidden="1">
      <c r="A48" s="43" t="s">
        <v>36</v>
      </c>
      <c r="B48" s="27" t="s">
        <v>37</v>
      </c>
      <c r="C48" s="31">
        <v>0</v>
      </c>
      <c r="D48" s="31">
        <v>0</v>
      </c>
      <c r="E48" s="29">
        <v>0</v>
      </c>
      <c r="F48" s="31">
        <v>0</v>
      </c>
      <c r="G48" s="30">
        <v>0</v>
      </c>
    </row>
    <row r="49" spans="1:7" ht="25.5" hidden="1">
      <c r="A49" s="43" t="s">
        <v>38</v>
      </c>
      <c r="B49" s="27" t="s">
        <v>39</v>
      </c>
      <c r="C49" s="28">
        <f>C50</f>
        <v>0</v>
      </c>
      <c r="D49" s="28">
        <f>D50</f>
        <v>0</v>
      </c>
      <c r="E49" s="29">
        <v>0</v>
      </c>
      <c r="F49" s="28">
        <f>F50</f>
        <v>0</v>
      </c>
      <c r="G49" s="30">
        <v>0</v>
      </c>
    </row>
    <row r="50" spans="1:7" ht="51" hidden="1">
      <c r="A50" s="43" t="s">
        <v>40</v>
      </c>
      <c r="B50" s="27" t="s">
        <v>96</v>
      </c>
      <c r="C50" s="31">
        <v>0</v>
      </c>
      <c r="D50" s="31">
        <v>0</v>
      </c>
      <c r="E50" s="29">
        <v>0</v>
      </c>
      <c r="F50" s="31">
        <v>0</v>
      </c>
      <c r="G50" s="30">
        <v>0</v>
      </c>
    </row>
    <row r="51" spans="1:7" ht="12.75" hidden="1">
      <c r="A51" s="43"/>
      <c r="B51" s="27"/>
      <c r="C51" s="31">
        <v>0</v>
      </c>
      <c r="D51" s="31">
        <v>0</v>
      </c>
      <c r="E51" s="29" t="e">
        <f>D51/C51</f>
        <v>#DIV/0!</v>
      </c>
      <c r="F51" s="31">
        <v>0</v>
      </c>
      <c r="G51" s="32"/>
    </row>
    <row r="52" spans="1:7" ht="12.75" hidden="1">
      <c r="A52" s="43"/>
      <c r="B52" s="27"/>
      <c r="C52" s="31">
        <v>0</v>
      </c>
      <c r="D52" s="31">
        <v>0</v>
      </c>
      <c r="E52" s="29" t="e">
        <f>D52/C52</f>
        <v>#DIV/0!</v>
      </c>
      <c r="F52" s="31">
        <v>0</v>
      </c>
      <c r="G52" s="32"/>
    </row>
    <row r="53" spans="1:7" ht="12.75" hidden="1">
      <c r="A53" s="43" t="s">
        <v>117</v>
      </c>
      <c r="B53" s="27" t="s">
        <v>116</v>
      </c>
      <c r="C53" s="31">
        <v>0</v>
      </c>
      <c r="D53" s="31">
        <v>0</v>
      </c>
      <c r="E53" s="29">
        <v>0</v>
      </c>
      <c r="F53" s="31">
        <v>0</v>
      </c>
      <c r="G53" s="32">
        <v>0</v>
      </c>
    </row>
    <row r="54" spans="1:7" ht="38.25" customHeight="1">
      <c r="A54" s="43" t="s">
        <v>41</v>
      </c>
      <c r="B54" s="27" t="s">
        <v>42</v>
      </c>
      <c r="C54" s="28">
        <f>C55</f>
        <v>800188.64</v>
      </c>
      <c r="D54" s="28">
        <f>D55</f>
        <v>801688.64</v>
      </c>
      <c r="E54" s="29">
        <f>D54/C54</f>
        <v>1.0018745579792285</v>
      </c>
      <c r="F54" s="28">
        <f>F55</f>
        <v>797914.48</v>
      </c>
      <c r="G54" s="30">
        <f>D54/F54</f>
        <v>1.0047300307170763</v>
      </c>
    </row>
    <row r="55" spans="1:7" ht="96.75" customHeight="1">
      <c r="A55" s="43" t="s">
        <v>137</v>
      </c>
      <c r="B55" s="27" t="s">
        <v>43</v>
      </c>
      <c r="C55" s="28">
        <f>C56+C58+C57+C59</f>
        <v>800188.64</v>
      </c>
      <c r="D55" s="28">
        <f>D56+D58+D57+D59</f>
        <v>801688.64</v>
      </c>
      <c r="E55" s="29">
        <f>D55/C55</f>
        <v>1.0018745579792285</v>
      </c>
      <c r="F55" s="28">
        <f>F56+F58+F57+F59</f>
        <v>797914.48</v>
      </c>
      <c r="G55" s="30">
        <f>D55/F55</f>
        <v>1.0047300307170763</v>
      </c>
    </row>
    <row r="56" spans="1:7" ht="76.5" hidden="1">
      <c r="A56" s="43" t="s">
        <v>90</v>
      </c>
      <c r="B56" s="27" t="s">
        <v>89</v>
      </c>
      <c r="C56" s="28">
        <v>0</v>
      </c>
      <c r="D56" s="28">
        <v>0</v>
      </c>
      <c r="E56" s="29">
        <v>0</v>
      </c>
      <c r="F56" s="28">
        <v>0</v>
      </c>
      <c r="G56" s="30" t="e">
        <f>D56/F56</f>
        <v>#DIV/0!</v>
      </c>
    </row>
    <row r="57" spans="1:7" ht="72.75" customHeight="1" hidden="1">
      <c r="A57" s="43" t="s">
        <v>122</v>
      </c>
      <c r="B57" s="27" t="s">
        <v>121</v>
      </c>
      <c r="C57" s="28">
        <v>0</v>
      </c>
      <c r="D57" s="28">
        <v>0</v>
      </c>
      <c r="E57" s="29">
        <v>0</v>
      </c>
      <c r="F57" s="28">
        <v>0</v>
      </c>
      <c r="G57" s="30">
        <v>0</v>
      </c>
    </row>
    <row r="58" spans="1:7" ht="76.5">
      <c r="A58" s="43" t="s">
        <v>151</v>
      </c>
      <c r="B58" s="27" t="s">
        <v>135</v>
      </c>
      <c r="C58" s="28">
        <v>300188.64</v>
      </c>
      <c r="D58" s="28">
        <v>301688.64</v>
      </c>
      <c r="E58" s="29">
        <f>D58/C58</f>
        <v>1.004996857975705</v>
      </c>
      <c r="F58" s="28">
        <v>297914.48</v>
      </c>
      <c r="G58" s="30">
        <f>D58/F58</f>
        <v>1.0126686020766766</v>
      </c>
    </row>
    <row r="59" spans="1:7" ht="38.25">
      <c r="A59" s="43" t="s">
        <v>148</v>
      </c>
      <c r="B59" s="27" t="s">
        <v>149</v>
      </c>
      <c r="C59" s="28">
        <v>500000</v>
      </c>
      <c r="D59" s="28">
        <v>500000</v>
      </c>
      <c r="E59" s="29">
        <f>D59/C59</f>
        <v>1</v>
      </c>
      <c r="F59" s="28">
        <v>500000</v>
      </c>
      <c r="G59" s="30">
        <f>D59/F59</f>
        <v>1</v>
      </c>
    </row>
    <row r="60" spans="1:7" ht="25.5" hidden="1">
      <c r="A60" s="43" t="s">
        <v>44</v>
      </c>
      <c r="B60" s="27" t="s">
        <v>45</v>
      </c>
      <c r="C60" s="28">
        <f>C61</f>
        <v>0</v>
      </c>
      <c r="D60" s="28">
        <f>D61</f>
        <v>0</v>
      </c>
      <c r="E60" s="29">
        <v>0</v>
      </c>
      <c r="F60" s="28">
        <f>F61</f>
        <v>0</v>
      </c>
      <c r="G60" s="30">
        <v>0</v>
      </c>
    </row>
    <row r="61" spans="1:7" ht="25.5" hidden="1">
      <c r="A61" s="43" t="s">
        <v>46</v>
      </c>
      <c r="B61" s="27" t="s">
        <v>47</v>
      </c>
      <c r="C61" s="31">
        <v>0</v>
      </c>
      <c r="D61" s="31">
        <v>0</v>
      </c>
      <c r="E61" s="29">
        <v>0</v>
      </c>
      <c r="F61" s="31">
        <v>0</v>
      </c>
      <c r="G61" s="32">
        <v>0</v>
      </c>
    </row>
    <row r="62" spans="1:7" ht="25.5">
      <c r="A62" s="43" t="s">
        <v>48</v>
      </c>
      <c r="B62" s="27" t="s">
        <v>49</v>
      </c>
      <c r="C62" s="28">
        <f>C64+C65+C63</f>
        <v>73000</v>
      </c>
      <c r="D62" s="28">
        <f>D64+D65+D63</f>
        <v>73000</v>
      </c>
      <c r="E62" s="29">
        <f>D62/C62</f>
        <v>1</v>
      </c>
      <c r="F62" s="28">
        <f>F64+F65+F63</f>
        <v>0</v>
      </c>
      <c r="G62" s="30">
        <v>0</v>
      </c>
    </row>
    <row r="63" spans="1:7" ht="38.25">
      <c r="A63" s="43" t="s">
        <v>167</v>
      </c>
      <c r="B63" s="27" t="s">
        <v>168</v>
      </c>
      <c r="C63" s="28">
        <v>73000</v>
      </c>
      <c r="D63" s="28">
        <v>73000</v>
      </c>
      <c r="E63" s="29">
        <f>D63/C63</f>
        <v>1</v>
      </c>
      <c r="F63" s="28">
        <v>0</v>
      </c>
      <c r="G63" s="30">
        <v>0</v>
      </c>
    </row>
    <row r="64" spans="1:7" ht="12.75" hidden="1">
      <c r="A64" s="43" t="s">
        <v>141</v>
      </c>
      <c r="B64" s="27" t="s">
        <v>95</v>
      </c>
      <c r="C64" s="28">
        <v>0</v>
      </c>
      <c r="D64" s="28">
        <v>0</v>
      </c>
      <c r="E64" s="29">
        <v>0</v>
      </c>
      <c r="F64" s="28">
        <v>0</v>
      </c>
      <c r="G64" s="29">
        <v>0</v>
      </c>
    </row>
    <row r="65" spans="1:7" ht="25.5" hidden="1">
      <c r="A65" s="43" t="s">
        <v>50</v>
      </c>
      <c r="B65" s="27" t="s">
        <v>51</v>
      </c>
      <c r="C65" s="28">
        <v>0</v>
      </c>
      <c r="D65" s="28">
        <v>0</v>
      </c>
      <c r="E65" s="29">
        <v>0</v>
      </c>
      <c r="F65" s="28">
        <v>0</v>
      </c>
      <c r="G65" s="30">
        <v>0</v>
      </c>
    </row>
    <row r="66" spans="1:7" ht="30.75" customHeight="1" hidden="1">
      <c r="A66" s="43" t="s">
        <v>147</v>
      </c>
      <c r="B66" s="27" t="s">
        <v>128</v>
      </c>
      <c r="C66" s="28">
        <f>C67+C68</f>
        <v>0</v>
      </c>
      <c r="D66" s="28">
        <f>D67+D68</f>
        <v>0</v>
      </c>
      <c r="E66" s="29">
        <v>0</v>
      </c>
      <c r="F66" s="28">
        <f>F67+F68</f>
        <v>0</v>
      </c>
      <c r="G66" s="30">
        <v>0</v>
      </c>
    </row>
    <row r="67" spans="1:7" ht="105.75" customHeight="1" hidden="1">
      <c r="A67" s="43" t="s">
        <v>152</v>
      </c>
      <c r="B67" s="27" t="s">
        <v>146</v>
      </c>
      <c r="C67" s="28">
        <v>0</v>
      </c>
      <c r="D67" s="28">
        <v>0</v>
      </c>
      <c r="E67" s="29">
        <v>0</v>
      </c>
      <c r="F67" s="28">
        <v>0</v>
      </c>
      <c r="G67" s="32">
        <v>0</v>
      </c>
    </row>
    <row r="68" spans="1:7" ht="51" customHeight="1" hidden="1">
      <c r="A68" s="43" t="s">
        <v>156</v>
      </c>
      <c r="B68" s="27" t="s">
        <v>155</v>
      </c>
      <c r="C68" s="28">
        <v>0</v>
      </c>
      <c r="D68" s="28">
        <v>0</v>
      </c>
      <c r="E68" s="29">
        <v>0</v>
      </c>
      <c r="F68" s="28">
        <v>0</v>
      </c>
      <c r="G68" s="30">
        <v>0</v>
      </c>
    </row>
    <row r="69" spans="1:7" ht="12.75" hidden="1">
      <c r="A69" s="43" t="s">
        <v>52</v>
      </c>
      <c r="B69" s="27" t="s">
        <v>53</v>
      </c>
      <c r="C69" s="28">
        <v>0</v>
      </c>
      <c r="D69" s="28">
        <f>D70</f>
        <v>0</v>
      </c>
      <c r="E69" s="29">
        <v>0</v>
      </c>
      <c r="F69" s="28">
        <f>F70</f>
        <v>0</v>
      </c>
      <c r="G69" s="32">
        <v>0</v>
      </c>
    </row>
    <row r="70" spans="1:7" ht="38.25" hidden="1">
      <c r="A70" s="43" t="s">
        <v>97</v>
      </c>
      <c r="B70" s="27" t="s">
        <v>98</v>
      </c>
      <c r="C70" s="28">
        <v>0</v>
      </c>
      <c r="D70" s="28">
        <v>0</v>
      </c>
      <c r="E70" s="29">
        <v>0</v>
      </c>
      <c r="F70" s="28">
        <v>0</v>
      </c>
      <c r="G70" s="32">
        <v>0</v>
      </c>
    </row>
    <row r="71" spans="1:7" ht="25.5">
      <c r="A71" s="43" t="s">
        <v>54</v>
      </c>
      <c r="B71" s="27" t="s">
        <v>55</v>
      </c>
      <c r="C71" s="28">
        <f>C81+C82</f>
        <v>11700</v>
      </c>
      <c r="D71" s="28">
        <f>D81+D82</f>
        <v>11700</v>
      </c>
      <c r="E71" s="29">
        <f>D71/C71</f>
        <v>1</v>
      </c>
      <c r="F71" s="28">
        <f>F72+F75+F76+F77+F78+F79+F80+F82+F81</f>
        <v>229875.3</v>
      </c>
      <c r="G71" s="30">
        <f>D71/F71</f>
        <v>0.05089716032997021</v>
      </c>
    </row>
    <row r="72" spans="1:7" ht="25.5" hidden="1">
      <c r="A72" s="43" t="s">
        <v>56</v>
      </c>
      <c r="B72" s="27" t="s">
        <v>57</v>
      </c>
      <c r="C72" s="28">
        <f>C73+C74</f>
        <v>0</v>
      </c>
      <c r="D72" s="28">
        <f>D73+D74</f>
        <v>0</v>
      </c>
      <c r="E72" s="29">
        <v>0</v>
      </c>
      <c r="F72" s="28">
        <f>F73+F74</f>
        <v>0</v>
      </c>
      <c r="G72" s="30">
        <v>0</v>
      </c>
    </row>
    <row r="73" spans="1:7" ht="63" customHeight="1" hidden="1">
      <c r="A73" s="43" t="s">
        <v>58</v>
      </c>
      <c r="B73" s="27" t="s">
        <v>59</v>
      </c>
      <c r="C73" s="31">
        <v>0</v>
      </c>
      <c r="D73" s="31">
        <v>0</v>
      </c>
      <c r="E73" s="29">
        <v>0</v>
      </c>
      <c r="F73" s="31">
        <v>0</v>
      </c>
      <c r="G73" s="30">
        <v>0</v>
      </c>
    </row>
    <row r="74" spans="1:7" ht="50.25" customHeight="1" hidden="1">
      <c r="A74" s="43" t="s">
        <v>60</v>
      </c>
      <c r="B74" s="27" t="s">
        <v>61</v>
      </c>
      <c r="C74" s="31">
        <v>0</v>
      </c>
      <c r="D74" s="31">
        <v>0</v>
      </c>
      <c r="E74" s="29">
        <v>0</v>
      </c>
      <c r="F74" s="31">
        <v>0</v>
      </c>
      <c r="G74" s="30">
        <v>0</v>
      </c>
    </row>
    <row r="75" spans="1:7" ht="63.75" hidden="1">
      <c r="A75" s="43" t="s">
        <v>62</v>
      </c>
      <c r="B75" s="27" t="s">
        <v>63</v>
      </c>
      <c r="C75" s="31">
        <v>0</v>
      </c>
      <c r="D75" s="31">
        <v>0</v>
      </c>
      <c r="E75" s="29">
        <v>0</v>
      </c>
      <c r="F75" s="31">
        <v>0</v>
      </c>
      <c r="G75" s="30">
        <v>0</v>
      </c>
    </row>
    <row r="76" spans="1:7" ht="51" customHeight="1" hidden="1">
      <c r="A76" s="43" t="s">
        <v>64</v>
      </c>
      <c r="B76" s="27" t="s">
        <v>65</v>
      </c>
      <c r="C76" s="28">
        <v>0</v>
      </c>
      <c r="D76" s="28">
        <v>0</v>
      </c>
      <c r="E76" s="29">
        <v>0</v>
      </c>
      <c r="F76" s="28">
        <v>0</v>
      </c>
      <c r="G76" s="30">
        <v>0</v>
      </c>
    </row>
    <row r="77" spans="1:7" ht="96.75" customHeight="1" hidden="1">
      <c r="A77" s="43" t="s">
        <v>94</v>
      </c>
      <c r="B77" s="27" t="s">
        <v>93</v>
      </c>
      <c r="C77" s="28">
        <v>0</v>
      </c>
      <c r="D77" s="28">
        <v>0</v>
      </c>
      <c r="E77" s="29">
        <v>0</v>
      </c>
      <c r="F77" s="28">
        <v>0</v>
      </c>
      <c r="G77" s="32">
        <v>0</v>
      </c>
    </row>
    <row r="78" spans="1:7" ht="19.5" customHeight="1" hidden="1">
      <c r="A78" s="43" t="s">
        <v>66</v>
      </c>
      <c r="B78" s="27" t="s">
        <v>67</v>
      </c>
      <c r="C78" s="31">
        <v>0</v>
      </c>
      <c r="D78" s="31">
        <v>0</v>
      </c>
      <c r="E78" s="29">
        <v>0</v>
      </c>
      <c r="F78" s="31">
        <v>0</v>
      </c>
      <c r="G78" s="32">
        <f>D78-C78</f>
        <v>0</v>
      </c>
    </row>
    <row r="79" spans="1:7" ht="69.75" customHeight="1" hidden="1">
      <c r="A79" s="43" t="s">
        <v>68</v>
      </c>
      <c r="B79" s="27" t="s">
        <v>69</v>
      </c>
      <c r="C79" s="31">
        <v>0</v>
      </c>
      <c r="D79" s="31">
        <v>0</v>
      </c>
      <c r="E79" s="29">
        <v>0</v>
      </c>
      <c r="F79" s="31">
        <v>0</v>
      </c>
      <c r="G79" s="32">
        <v>0</v>
      </c>
    </row>
    <row r="80" spans="1:7" ht="30.75" customHeight="1" hidden="1">
      <c r="A80" s="43" t="s">
        <v>92</v>
      </c>
      <c r="B80" s="27" t="s">
        <v>91</v>
      </c>
      <c r="C80" s="31">
        <v>0</v>
      </c>
      <c r="D80" s="31">
        <v>0</v>
      </c>
      <c r="E80" s="29">
        <v>0</v>
      </c>
      <c r="F80" s="31">
        <v>0</v>
      </c>
      <c r="G80" s="32">
        <v>0</v>
      </c>
    </row>
    <row r="81" spans="1:7" ht="63.75">
      <c r="A81" s="43" t="s">
        <v>158</v>
      </c>
      <c r="B81" s="27" t="s">
        <v>159</v>
      </c>
      <c r="C81" s="28">
        <v>0</v>
      </c>
      <c r="D81" s="28">
        <v>0</v>
      </c>
      <c r="E81" s="29">
        <v>0</v>
      </c>
      <c r="F81" s="28">
        <v>229875.3</v>
      </c>
      <c r="G81" s="30">
        <f>D81/F81</f>
        <v>0</v>
      </c>
    </row>
    <row r="82" spans="1:7" ht="25.5">
      <c r="A82" s="43" t="s">
        <v>70</v>
      </c>
      <c r="B82" s="27" t="s">
        <v>71</v>
      </c>
      <c r="C82" s="28">
        <v>11700</v>
      </c>
      <c r="D82" s="28">
        <v>11700</v>
      </c>
      <c r="E82" s="29">
        <f>D82/C82</f>
        <v>1</v>
      </c>
      <c r="F82" s="28">
        <v>0</v>
      </c>
      <c r="G82" s="30">
        <v>0</v>
      </c>
    </row>
    <row r="83" spans="1:7" ht="12.75">
      <c r="A83" s="43" t="s">
        <v>72</v>
      </c>
      <c r="B83" s="27" t="s">
        <v>73</v>
      </c>
      <c r="C83" s="28">
        <f>C85+C84</f>
        <v>0</v>
      </c>
      <c r="D83" s="28">
        <f>D85+D84</f>
        <v>25484.36</v>
      </c>
      <c r="E83" s="29">
        <v>0</v>
      </c>
      <c r="F83" s="28">
        <f>F85+F84</f>
        <v>0</v>
      </c>
      <c r="G83" s="30">
        <v>0</v>
      </c>
    </row>
    <row r="84" spans="1:7" ht="12.75">
      <c r="A84" s="43" t="s">
        <v>107</v>
      </c>
      <c r="B84" s="27" t="s">
        <v>106</v>
      </c>
      <c r="C84" s="28">
        <v>0</v>
      </c>
      <c r="D84" s="28">
        <v>25484.36</v>
      </c>
      <c r="E84" s="29">
        <v>0</v>
      </c>
      <c r="F84" s="28">
        <v>0</v>
      </c>
      <c r="G84" s="30">
        <v>0</v>
      </c>
    </row>
    <row r="85" spans="1:7" ht="18" customHeight="1" hidden="1">
      <c r="A85" s="43" t="s">
        <v>74</v>
      </c>
      <c r="B85" s="27" t="s">
        <v>75</v>
      </c>
      <c r="C85" s="28">
        <v>0</v>
      </c>
      <c r="D85" s="28">
        <v>0</v>
      </c>
      <c r="E85" s="29">
        <v>0</v>
      </c>
      <c r="F85" s="28">
        <v>0</v>
      </c>
      <c r="G85" s="30">
        <v>0</v>
      </c>
    </row>
    <row r="86" spans="1:7" ht="38.25" hidden="1">
      <c r="A86" s="43" t="s">
        <v>129</v>
      </c>
      <c r="B86" s="27" t="s">
        <v>130</v>
      </c>
      <c r="C86" s="28">
        <v>0</v>
      </c>
      <c r="D86" s="28">
        <v>0</v>
      </c>
      <c r="E86" s="29">
        <v>0</v>
      </c>
      <c r="F86" s="28">
        <v>0</v>
      </c>
      <c r="G86" s="32">
        <v>0</v>
      </c>
    </row>
    <row r="87" spans="1:7" ht="25.5" hidden="1">
      <c r="A87" s="43" t="s">
        <v>100</v>
      </c>
      <c r="B87" s="27" t="s">
        <v>101</v>
      </c>
      <c r="C87" s="28">
        <v>0</v>
      </c>
      <c r="D87" s="28">
        <v>0</v>
      </c>
      <c r="E87" s="29">
        <v>0</v>
      </c>
      <c r="F87" s="28">
        <v>0</v>
      </c>
      <c r="G87" s="32">
        <v>0</v>
      </c>
    </row>
    <row r="88" spans="1:7" ht="12.75">
      <c r="A88" s="42" t="s">
        <v>76</v>
      </c>
      <c r="B88" s="23" t="s">
        <v>77</v>
      </c>
      <c r="C88" s="24">
        <f>C89+C98</f>
        <v>67541729.17</v>
      </c>
      <c r="D88" s="24">
        <f>D89+D98</f>
        <v>67541729.17</v>
      </c>
      <c r="E88" s="25">
        <f aca="true" t="shared" si="3" ref="E88:E97">D88/C88</f>
        <v>1</v>
      </c>
      <c r="F88" s="24">
        <f>F89+F98</f>
        <v>61029417.32</v>
      </c>
      <c r="G88" s="26">
        <f aca="true" t="shared" si="4" ref="G88:G94">D88/F88</f>
        <v>1.1067077507205012</v>
      </c>
    </row>
    <row r="89" spans="1:7" ht="40.5">
      <c r="A89" s="44" t="s">
        <v>78</v>
      </c>
      <c r="B89" s="33" t="s">
        <v>79</v>
      </c>
      <c r="C89" s="34">
        <f>C90+C93+C94+C95</f>
        <v>67541729.17</v>
      </c>
      <c r="D89" s="34">
        <f>D90+D93+D94+D95</f>
        <v>67541729.17</v>
      </c>
      <c r="E89" s="35">
        <f t="shared" si="3"/>
        <v>1</v>
      </c>
      <c r="F89" s="34">
        <f>F90+F93+F94+F95</f>
        <v>61029417.32</v>
      </c>
      <c r="G89" s="26">
        <f t="shared" si="4"/>
        <v>1.1067077507205012</v>
      </c>
    </row>
    <row r="90" spans="1:7" ht="25.5">
      <c r="A90" s="42" t="s">
        <v>139</v>
      </c>
      <c r="B90" s="23" t="s">
        <v>80</v>
      </c>
      <c r="C90" s="24">
        <f>C91+C92</f>
        <v>14794230</v>
      </c>
      <c r="D90" s="24">
        <f>D91+D92</f>
        <v>14794230</v>
      </c>
      <c r="E90" s="35">
        <f t="shared" si="3"/>
        <v>1</v>
      </c>
      <c r="F90" s="24">
        <f>F91+F92</f>
        <v>3487000</v>
      </c>
      <c r="G90" s="26">
        <f t="shared" si="4"/>
        <v>4.242681388012619</v>
      </c>
    </row>
    <row r="91" spans="1:7" ht="25.5">
      <c r="A91" s="43" t="s">
        <v>153</v>
      </c>
      <c r="B91" s="27" t="s">
        <v>169</v>
      </c>
      <c r="C91" s="28">
        <v>418000</v>
      </c>
      <c r="D91" s="28">
        <v>418000</v>
      </c>
      <c r="E91" s="45">
        <f t="shared" si="3"/>
        <v>1</v>
      </c>
      <c r="F91" s="28">
        <v>3487000</v>
      </c>
      <c r="G91" s="30">
        <f t="shared" si="4"/>
        <v>0.11987381703470032</v>
      </c>
    </row>
    <row r="92" spans="1:7" ht="38.25">
      <c r="A92" s="43" t="s">
        <v>154</v>
      </c>
      <c r="B92" s="36" t="s">
        <v>170</v>
      </c>
      <c r="C92" s="28">
        <v>14376230</v>
      </c>
      <c r="D92" s="28">
        <v>14376230</v>
      </c>
      <c r="E92" s="45">
        <f t="shared" si="3"/>
        <v>1</v>
      </c>
      <c r="F92" s="28">
        <v>0</v>
      </c>
      <c r="G92" s="30">
        <v>0</v>
      </c>
    </row>
    <row r="93" spans="1:7" ht="25.5">
      <c r="A93" s="42" t="s">
        <v>171</v>
      </c>
      <c r="B93" s="23" t="s">
        <v>172</v>
      </c>
      <c r="C93" s="24">
        <v>891190</v>
      </c>
      <c r="D93" s="24">
        <v>891190</v>
      </c>
      <c r="E93" s="35">
        <f t="shared" si="3"/>
        <v>1</v>
      </c>
      <c r="F93" s="24">
        <v>498990</v>
      </c>
      <c r="G93" s="26">
        <f t="shared" si="4"/>
        <v>1.7859876951441913</v>
      </c>
    </row>
    <row r="94" spans="1:7" s="9" customFormat="1" ht="25.5">
      <c r="A94" s="42" t="s">
        <v>140</v>
      </c>
      <c r="B94" s="23" t="s">
        <v>173</v>
      </c>
      <c r="C94" s="24">
        <v>206100</v>
      </c>
      <c r="D94" s="24">
        <v>206100</v>
      </c>
      <c r="E94" s="25">
        <f t="shared" si="3"/>
        <v>1</v>
      </c>
      <c r="F94" s="24">
        <v>181160.32</v>
      </c>
      <c r="G94" s="26">
        <f t="shared" si="4"/>
        <v>1.1376663498938397</v>
      </c>
    </row>
    <row r="95" spans="1:7" s="9" customFormat="1" ht="12.75">
      <c r="A95" s="42" t="s">
        <v>112</v>
      </c>
      <c r="B95" s="23" t="s">
        <v>174</v>
      </c>
      <c r="C95" s="24">
        <v>51650209.17</v>
      </c>
      <c r="D95" s="24">
        <v>51650209.17</v>
      </c>
      <c r="E95" s="25">
        <f t="shared" si="3"/>
        <v>1</v>
      </c>
      <c r="F95" s="24">
        <v>56862267</v>
      </c>
      <c r="G95" s="26">
        <f>D95/F95</f>
        <v>0.9083389019646368</v>
      </c>
    </row>
    <row r="96" spans="1:7" ht="2.25" customHeight="1" hidden="1">
      <c r="A96" s="42"/>
      <c r="B96" s="23"/>
      <c r="C96" s="37"/>
      <c r="D96" s="37"/>
      <c r="E96" s="29" t="e">
        <f t="shared" si="3"/>
        <v>#DIV/0!</v>
      </c>
      <c r="F96" s="37"/>
      <c r="G96" s="26" t="e">
        <f aca="true" t="shared" si="5" ref="G96:G105">D96/F96</f>
        <v>#DIV/0!</v>
      </c>
    </row>
    <row r="97" spans="1:7" ht="12.75" hidden="1">
      <c r="A97" s="43"/>
      <c r="B97" s="36"/>
      <c r="C97" s="38"/>
      <c r="D97" s="38"/>
      <c r="E97" s="29" t="e">
        <f t="shared" si="3"/>
        <v>#DIV/0!</v>
      </c>
      <c r="F97" s="38"/>
      <c r="G97" s="26" t="e">
        <f t="shared" si="5"/>
        <v>#DIV/0!</v>
      </c>
    </row>
    <row r="98" spans="1:7" s="10" customFormat="1" ht="12.75" hidden="1">
      <c r="A98" s="42" t="s">
        <v>82</v>
      </c>
      <c r="B98" s="23" t="s">
        <v>81</v>
      </c>
      <c r="C98" s="37">
        <f>C99</f>
        <v>0</v>
      </c>
      <c r="D98" s="37">
        <v>0</v>
      </c>
      <c r="E98" s="25">
        <v>0</v>
      </c>
      <c r="F98" s="37">
        <v>0</v>
      </c>
      <c r="G98" s="26">
        <v>0</v>
      </c>
    </row>
    <row r="99" spans="1:7" s="10" customFormat="1" ht="12.75" hidden="1">
      <c r="A99" s="43" t="s">
        <v>82</v>
      </c>
      <c r="B99" s="36" t="s">
        <v>99</v>
      </c>
      <c r="C99" s="38">
        <v>0</v>
      </c>
      <c r="D99" s="38">
        <v>0</v>
      </c>
      <c r="E99" s="39">
        <v>0</v>
      </c>
      <c r="F99" s="38">
        <v>0</v>
      </c>
      <c r="G99" s="26">
        <v>0</v>
      </c>
    </row>
    <row r="100" spans="1:7" ht="12.75" hidden="1">
      <c r="A100" s="43"/>
      <c r="B100" s="27"/>
      <c r="C100" s="28"/>
      <c r="D100" s="28"/>
      <c r="E100" s="29"/>
      <c r="F100" s="28"/>
      <c r="G100" s="26" t="e">
        <f t="shared" si="5"/>
        <v>#DIV/0!</v>
      </c>
    </row>
    <row r="101" spans="1:7" ht="12.75" hidden="1">
      <c r="A101" s="43"/>
      <c r="B101" s="27"/>
      <c r="C101" s="28"/>
      <c r="D101" s="28"/>
      <c r="E101" s="29"/>
      <c r="F101" s="28"/>
      <c r="G101" s="26" t="e">
        <f t="shared" si="5"/>
        <v>#DIV/0!</v>
      </c>
    </row>
    <row r="102" spans="1:7" ht="12.75" hidden="1">
      <c r="A102" s="43"/>
      <c r="B102" s="27"/>
      <c r="C102" s="28"/>
      <c r="D102" s="28"/>
      <c r="E102" s="29"/>
      <c r="F102" s="28"/>
      <c r="G102" s="26" t="e">
        <f t="shared" si="5"/>
        <v>#DIV/0!</v>
      </c>
    </row>
    <row r="103" spans="1:7" ht="12.75" hidden="1">
      <c r="A103" s="43"/>
      <c r="B103" s="27"/>
      <c r="C103" s="28"/>
      <c r="D103" s="28"/>
      <c r="E103" s="29"/>
      <c r="F103" s="28"/>
      <c r="G103" s="26" t="e">
        <f t="shared" si="5"/>
        <v>#DIV/0!</v>
      </c>
    </row>
    <row r="104" spans="1:7" ht="12.75">
      <c r="A104" s="43" t="s">
        <v>83</v>
      </c>
      <c r="B104" s="27" t="s">
        <v>114</v>
      </c>
      <c r="C104" s="28">
        <f>C89</f>
        <v>67541729.17</v>
      </c>
      <c r="D104" s="28">
        <f>D89</f>
        <v>67541729.17</v>
      </c>
      <c r="E104" s="29">
        <f>D104/C104</f>
        <v>1</v>
      </c>
      <c r="F104" s="28">
        <f>F89</f>
        <v>61029417.32</v>
      </c>
      <c r="G104" s="26">
        <f t="shared" si="5"/>
        <v>1.1067077507205012</v>
      </c>
    </row>
    <row r="105" spans="1:7" ht="12.75">
      <c r="A105" s="42" t="s">
        <v>84</v>
      </c>
      <c r="B105" s="23" t="s">
        <v>115</v>
      </c>
      <c r="C105" s="24">
        <f>C104+C18+C98</f>
        <v>109251405.32</v>
      </c>
      <c r="D105" s="24">
        <f>D104+D18+D98</f>
        <v>95869399.46000001</v>
      </c>
      <c r="E105" s="25">
        <f>D105/C105</f>
        <v>0.8775118194516238</v>
      </c>
      <c r="F105" s="24">
        <f>F104+F18+F98</f>
        <v>117046057.25999999</v>
      </c>
      <c r="G105" s="26">
        <f t="shared" si="5"/>
        <v>0.819074146573265</v>
      </c>
    </row>
    <row r="107" ht="12.75">
      <c r="D107" s="46"/>
    </row>
    <row r="108" ht="12.75">
      <c r="A108" s="8"/>
    </row>
  </sheetData>
  <sheetProtection/>
  <mergeCells count="8">
    <mergeCell ref="A4:G9"/>
    <mergeCell ref="G14:G15"/>
    <mergeCell ref="F14:F15"/>
    <mergeCell ref="A14:A15"/>
    <mergeCell ref="B14:B15"/>
    <mergeCell ref="C14:C15"/>
    <mergeCell ref="D14:D15"/>
    <mergeCell ref="E14:E15"/>
  </mergeCells>
  <printOptions/>
  <pageMargins left="0.5905511811023623" right="0.2362204724409449" top="0.1968503937007874" bottom="0.2755905511811024" header="0.35433070866141736" footer="0.2362204724409449"/>
  <pageSetup fitToHeight="2" fitToWidth="1" horizontalDpi="600" verticalDpi="600" orientation="portrait" paperSize="9" scale="62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sekretar</cp:lastModifiedBy>
  <cp:lastPrinted>2017-03-19T22:38:46Z</cp:lastPrinted>
  <dcterms:created xsi:type="dcterms:W3CDTF">1996-10-14T23:33:28Z</dcterms:created>
  <dcterms:modified xsi:type="dcterms:W3CDTF">2018-06-09T00:48:28Z</dcterms:modified>
  <cp:category/>
  <cp:version/>
  <cp:contentType/>
  <cp:contentStatus/>
</cp:coreProperties>
</file>