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0" windowWidth="9720" windowHeight="3360" tabRatio="875" activeTab="5"/>
  </bookViews>
  <sheets>
    <sheet name="ГАД №1" sheetId="1" r:id="rId1"/>
    <sheet name="Доходы №2" sheetId="2" r:id="rId2"/>
    <sheet name="Источники №3" sheetId="3" r:id="rId3"/>
    <sheet name="разделы подразделы №4" sheetId="4" r:id="rId4"/>
    <sheet name="ведомств №5" sheetId="5" r:id="rId5"/>
    <sheet name="целевые программы №6" sheetId="6" r:id="rId6"/>
  </sheets>
  <definedNames/>
  <calcPr fullCalcOnLoad="1"/>
</workbook>
</file>

<file path=xl/sharedStrings.xml><?xml version="1.0" encoding="utf-8"?>
<sst xmlns="http://schemas.openxmlformats.org/spreadsheetml/2006/main" count="3132" uniqueCount="473">
  <si>
    <t>941</t>
  </si>
  <si>
    <t>Администрация муниципального образования - сельское поселение "село Ивашка"</t>
  </si>
  <si>
    <t>Наименование показателя</t>
  </si>
  <si>
    <t>Раздел</t>
  </si>
  <si>
    <t>Подраздел</t>
  </si>
  <si>
    <t>Годовой объем ассигнований</t>
  </si>
  <si>
    <t>1</t>
  </si>
  <si>
    <t>01</t>
  </si>
  <si>
    <t>03</t>
  </si>
  <si>
    <t>04</t>
  </si>
  <si>
    <t>Другие общегосударственные вопросы</t>
  </si>
  <si>
    <t>2</t>
  </si>
  <si>
    <t>02</t>
  </si>
  <si>
    <t>3</t>
  </si>
  <si>
    <t>10</t>
  </si>
  <si>
    <t>5</t>
  </si>
  <si>
    <t>05</t>
  </si>
  <si>
    <t>Жилищное хозяйство</t>
  </si>
  <si>
    <t>6</t>
  </si>
  <si>
    <t>08</t>
  </si>
  <si>
    <t>Культура</t>
  </si>
  <si>
    <t>7</t>
  </si>
  <si>
    <t>11</t>
  </si>
  <si>
    <t>Целевая статья</t>
  </si>
  <si>
    <t>Вид расходов</t>
  </si>
  <si>
    <t>Резервные фонды</t>
  </si>
  <si>
    <t>Благоустройство</t>
  </si>
  <si>
    <t>Глава муниципального образования</t>
  </si>
  <si>
    <t>4</t>
  </si>
  <si>
    <t>Функционирование высшего должностного лица субъекта Российской Федерации и муниципального образования</t>
  </si>
  <si>
    <t>13</t>
  </si>
  <si>
    <t>Мобилизационная и вневойсковая подготовка</t>
  </si>
  <si>
    <t>Другие вопросы в области физической культуры и спорта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</si>
  <si>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</si>
  <si>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</si>
  <si>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</si>
  <si>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</si>
  <si>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</si>
  <si>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Органы юстиции</t>
  </si>
  <si>
    <t>Другие вопросы в области социальной политики</t>
  </si>
  <si>
    <t>07</t>
  </si>
  <si>
    <t>06</t>
  </si>
  <si>
    <t>Другие вопросы в области национальной экономики</t>
  </si>
  <si>
    <t>300</t>
  </si>
  <si>
    <t>Социальное обеспечение и иные выплаты населению</t>
  </si>
  <si>
    <t>12</t>
  </si>
  <si>
    <t>Непрограммные расходы.</t>
  </si>
  <si>
    <t>тыс.рублей</t>
  </si>
  <si>
    <t>№</t>
  </si>
  <si>
    <t>ОБЩЕГОСУДАРСТВЕННЫЕ ВОПРОСЫ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</si>
  <si>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</si>
  <si>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</si>
  <si>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</si>
  <si>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</si>
  <si>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</si>
  <si>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</si>
  <si>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НАЦИОНАЛЬНАЯ ЭКОНОМИКА</t>
  </si>
  <si>
    <t>ЖИЛИЩНО-КОММУНАЛЬНОЕ ХОЗЯЙСТВО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</si>
  <si>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</si>
  <si>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</si>
  <si>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</si>
  <si>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</si>
  <si>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</si>
  <si>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Всего расходов:</t>
  </si>
  <si>
    <t xml:space="preserve"> Резервный фонд местной администрации</t>
  </si>
  <si>
    <t>Захоронение безродных граждан</t>
  </si>
  <si>
    <t>Мероприятия в области спорта и физической культуры</t>
  </si>
  <si>
    <t>Глава</t>
  </si>
  <si>
    <t>расходы за счет субвенции из краевого бюджета</t>
  </si>
  <si>
    <t>Дорожное хозяйство (дорожные фонды)</t>
  </si>
  <si>
    <t>Реализация  мероприятий соответствующей подпрограммы в рамках соответствующей муниципальной программы</t>
  </si>
  <si>
    <t>Другие вопросы в области жилищно-коммунального хозяйства</t>
  </si>
  <si>
    <t>1 01 02000 01 0000 110</t>
  </si>
  <si>
    <t>1 05 03000 01 0000 110</t>
  </si>
  <si>
    <t>1 06 01000 00 0000 110</t>
  </si>
  <si>
    <t>1 06 06000 00 0000 110</t>
  </si>
  <si>
    <t>1 11 05035 10 0000 120</t>
  </si>
  <si>
    <t>1 16 90050 10 0000 140</t>
  </si>
  <si>
    <t>Аппарат администрации</t>
  </si>
  <si>
    <t>Муниципальная программа "Энергоэффективность, развитие энергетики и коммунального хозяйства, обеспечение жителей  с. Ивашка коммунальными услугами и услугами по благоустройству территории на 2014-2018 годы"</t>
  </si>
  <si>
    <t>Подпрограмма "Комплексное благоустройство сельского поселения "село Ивашка" на 2014-2018 годы"</t>
  </si>
  <si>
    <t xml:space="preserve"> Подпрограмма "Энергосбережение и повышение энергетической эффективности в с. Ивашка"</t>
  </si>
  <si>
    <t xml:space="preserve"> Подпрограмма "Чистая вода в с. Ивашка"</t>
  </si>
  <si>
    <t>Код бюджетной классификации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</si>
  <si>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</si>
  <si>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</si>
  <si>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</si>
  <si>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</si>
  <si>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</si>
  <si>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</si>
  <si>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</si>
  <si>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</si>
  <si>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</si>
  <si>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</si>
  <si>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</si>
  <si>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</si>
  <si>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</si>
  <si>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</si>
  <si>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</si>
  <si>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</si>
  <si>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</si>
  <si>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</si>
  <si>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Муниципальная программа "Комплексное развитие систем коммунальной инфраструктуры муниципального образования - сельское поселение "село Ивашка" на 2014-2018 годы"</t>
  </si>
  <si>
    <t>Коммунальное хозяйство</t>
  </si>
  <si>
    <t>1 03 02000 01 0000 110</t>
  </si>
  <si>
    <t>1 17 05050 10 0000 180</t>
  </si>
  <si>
    <t>Доплаты к пенсиям лицам, замещавшим муниципальные должности</t>
  </si>
  <si>
    <t>Всего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</si>
  <si>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</si>
  <si>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</si>
  <si>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</si>
  <si>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</si>
  <si>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</si>
  <si>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к Решению Совета депутатов СП "село Ивашка" 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</si>
  <si>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</si>
  <si>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</si>
  <si>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Муниципальная программа "Комплексное развитие систем коммунальной инфраструктуры муниципального образования - сельское поселение "село Ивашка" на 2014-2018 годы"
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</si>
  <si>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</si>
  <si>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</si>
  <si>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</si>
  <si>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</si>
  <si>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</si>
  <si>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</si>
  <si>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</t>
  </si>
  <si>
    <t xml:space="preserve"> Подпрограмма "Капитальный ремонт многоквартирных домов в с. Ивашка"</t>
  </si>
  <si>
    <t>№ п/п</t>
  </si>
  <si>
    <t xml:space="preserve">Наименование муниципальной программы </t>
  </si>
  <si>
    <t>Муниципальная программа "Профилактика правонарушений, терроризма, экстремизма, наркомании и алкоголизма на территории муниципального образования - сельское поселение "село Ивашка" на 2014-2018 годы"</t>
  </si>
  <si>
    <t>99 0 00 00000</t>
  </si>
  <si>
    <t>99 0 00 10020</t>
  </si>
  <si>
    <t>99 0 00 10010</t>
  </si>
  <si>
    <t>99 0 00 10040</t>
  </si>
  <si>
    <t>02 0 00 00000</t>
  </si>
  <si>
    <t>02 3 00 00000</t>
  </si>
  <si>
    <t xml:space="preserve"> Подпрограмма "Профилактика терроризма и экстремизма в Камчатском крае"</t>
  </si>
  <si>
    <t>02 3 01 00000</t>
  </si>
  <si>
    <t>Основное мероприятие "Издание и размещение пррдуктов наглядной агитации и социальной рекламы в целях гармонизации межэтнических отношений и профилактики экстремизма среди населения МО-СП "село Ивашка";
Подготовка и изготовление учебно-методических, информационных материалов и наглядной агитации для информирования школьников, учащейся молодежи и населения МО-СП "село Ивашка" с целью профилактики терроризма и экстремизма, а текже минимизации и ликвидации последствий их проявления"</t>
  </si>
  <si>
    <t>02 3 01 09990</t>
  </si>
  <si>
    <t>Расходы на обеспечение деятельности по хозяйственному обслуживанию</t>
  </si>
  <si>
    <t>99 0 00 10050</t>
  </si>
  <si>
    <t>Осуществление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</si>
  <si>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</si>
  <si>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99 0 00 51180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</si>
  <si>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</si>
  <si>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</si>
  <si>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01 0 00 00000</t>
  </si>
  <si>
    <t>01 3 00 00000</t>
  </si>
  <si>
    <t>01 3 01 00000</t>
  </si>
  <si>
    <t>Основное мероприятие "Капитальный ремонт и ремонт автомобильных дорог общего пользования (в том числе элементов улично-дорожной сети, включая тротуары и парковки), дворовые территории многоквартирных домов и проездов к ним</t>
  </si>
  <si>
    <t>01 3 01 09990</t>
  </si>
  <si>
    <t>Основное мероприятие "Проведение мероприятий, направленных на ремонт ветхих и аварийных сетей"</t>
  </si>
  <si>
    <t>01 1 00 00000</t>
  </si>
  <si>
    <t>01 1 01 00000</t>
  </si>
  <si>
    <t>01 1 01 09990</t>
  </si>
  <si>
    <t>01 1 04 09990</t>
  </si>
  <si>
    <t>01 1 04 00000</t>
  </si>
  <si>
    <t>Основное мероприятие "Проведение мероприятий по установке коллективных (общедомовых) приборов учета в многоквартирных домах"</t>
  </si>
  <si>
    <t>05 0 00 00000</t>
  </si>
  <si>
    <t>05 0 01 00000</t>
  </si>
  <si>
    <t>Основное мероприятие "Предоставление грантов
 начинающим субъектам малого 
предпринимательства в форме субсидий
 индивидуальным предпринимателям и 
юридическим лицам на создание собственного
 бизнеса"</t>
  </si>
  <si>
    <t>05 0 01 09990</t>
  </si>
  <si>
    <t>05 0 02 00000</t>
  </si>
  <si>
    <t>Основное мероприятие "Функционирование
 консультационного (дистанционного) пункта"</t>
  </si>
  <si>
    <t>05 0 02 09990</t>
  </si>
  <si>
    <t>01 4 00 00000</t>
  </si>
  <si>
    <t>01 4 01 00000</t>
  </si>
  <si>
    <t>Основное мероприятие "Капитальный ремонт многоквартирных домов"</t>
  </si>
  <si>
    <t>01 4 01 09990</t>
  </si>
  <si>
    <t>99 0 00 10060</t>
  </si>
  <si>
    <t>Взносы на капитальный ремонт общего имущества многоквартирных домов</t>
  </si>
  <si>
    <t>03 8 01 09990</t>
  </si>
  <si>
    <t>04 0 00 00000</t>
  </si>
  <si>
    <t>04 1 00 00000</t>
  </si>
  <si>
    <t>Основное мероприятие "Мероприятия направленные на развитие систем теплоснабжения"</t>
  </si>
  <si>
    <t>04 1 01 00000</t>
  </si>
  <si>
    <t>04 1 01 09990</t>
  </si>
  <si>
    <t>04 1 02 00000</t>
  </si>
  <si>
    <t>Основное мероприятие "Мероприятя направленные на развитие систем водоснабжения"</t>
  </si>
  <si>
    <t>04 1 02 09990</t>
  </si>
  <si>
    <t>01 3 03 00000</t>
  </si>
  <si>
    <t>Основное мероприятие "Ремонт и реконструкция уличных сетей наружного освещения"</t>
  </si>
  <si>
    <t>01 3 03 09990</t>
  </si>
  <si>
    <t>Основное мероприятие "Расходы на оплату уличного освещения"</t>
  </si>
  <si>
    <t>01 3 07 00000</t>
  </si>
  <si>
    <t>01 3 07 09990</t>
  </si>
  <si>
    <t>04 1 03 09990</t>
  </si>
  <si>
    <t>01 2 00 00000</t>
  </si>
  <si>
    <t>99 0 00 10090</t>
  </si>
  <si>
    <t>99 0 00 10100</t>
  </si>
  <si>
    <t>99 0 00 10070</t>
  </si>
  <si>
    <t>99 0 00 10080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</si>
  <si>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</si>
  <si>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</si>
  <si>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 xml:space="preserve">2 02 30024 10 0000 151 </t>
  </si>
  <si>
    <t>2 02 49999 10 0000 151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</si>
  <si>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</si>
  <si>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</si>
  <si>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</si>
  <si>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</si>
  <si>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</si>
  <si>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</si>
  <si>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</si>
  <si>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</si>
  <si>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</si>
  <si>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</si>
  <si>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</si>
  <si>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</si>
  <si>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</si>
  <si>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03 1 01 09990</t>
  </si>
  <si>
    <t xml:space="preserve"> Подпрограмма "Энергосбережение и повышение энергетической эффективности в с.Ивашка"</t>
  </si>
  <si>
    <t>01 1 02 00000</t>
  </si>
  <si>
    <t>Основное мероприятие "Мероприятия направленные на проведение технического учета и инвентаризации объектов топливно-энергетического и жилищно-коммунального комплекса"</t>
  </si>
  <si>
    <t>01 1 02 09990</t>
  </si>
  <si>
    <t>600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</si>
  <si>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</si>
  <si>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 тепло-, водо-, электроснабжения, водоотведения, сбора и вывоза твердых и жидких бытовых отходов"</t>
  </si>
  <si>
    <t>04 1 04 00000</t>
  </si>
  <si>
    <t>Основное мероприятие "Мероприятия направленные на развитие систем водоотведения"</t>
  </si>
  <si>
    <t>04 1 04 09990</t>
  </si>
  <si>
    <t>01 3 04 00000</t>
  </si>
  <si>
    <t>Основное мероприятие "Приобетение строительно-дорожной и коммунальной техники"</t>
  </si>
  <si>
    <t>01 3 04 09990</t>
  </si>
  <si>
    <t>04 1 03 00000</t>
  </si>
  <si>
    <t>Основное мероприятие "Мероприятия направленные на развитие систем сбора и вывоза твердых и жидких бытовых отходов"</t>
  </si>
  <si>
    <t>04 1 06 00000</t>
  </si>
  <si>
    <t>Основное мероприятие "Мероприятия направленные на содержание дорог общего пользования местного значения в рамках благоустройства"</t>
  </si>
  <si>
    <t>04 1 06 09990</t>
  </si>
  <si>
    <t>Решение вопросов местного значения муниципального района (городского округа, поселения) в рамках соответствующей государственной программы Камчатского края (софинансирование за счет средств местного бюджета)</t>
  </si>
  <si>
    <t>01 1 01 40062</t>
  </si>
  <si>
    <t>Решение вопросов местного значения муниципального района (городского округа, поселения) в рамках соответствующей государственной программы Камчатского края</t>
  </si>
  <si>
    <t>01 1 04 S0066</t>
  </si>
  <si>
    <t>01 1 04 40062</t>
  </si>
  <si>
    <t>01 2 01 00000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</si>
  <si>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</t>
  </si>
  <si>
    <t>01 2 01 40062</t>
  </si>
  <si>
    <t>Осуществление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</si>
  <si>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06 0 00 00000</t>
  </si>
  <si>
    <t>Муниципальная программа "Развитие культуры в муниципальном образовании - сельское поселение "село Ивашка" на 2016-2018 годы"</t>
  </si>
  <si>
    <t>06 5 00 00000</t>
  </si>
  <si>
    <t xml:space="preserve"> Подпрограмма "Обеспечение условий реализации Программы"</t>
  </si>
  <si>
    <t>06 5 01 00000</t>
  </si>
  <si>
    <t>Основное мероприятие "Развитие инфраструктуры в сфере культуры"</t>
  </si>
  <si>
    <t>06 5 01 S0066</t>
  </si>
  <si>
    <t>06 5 01 40062</t>
  </si>
  <si>
    <t>Обеспечение проведения выборов и референдумов</t>
  </si>
  <si>
    <t>99 0 00 10030</t>
  </si>
  <si>
    <t>01 2 01 09990</t>
  </si>
  <si>
    <t>22</t>
  </si>
  <si>
    <t>8</t>
  </si>
  <si>
    <t>99 0 00 40300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</si>
  <si>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</t>
  </si>
  <si>
    <t>Ведомственная структура расходов местного бюджета на 2018 год</t>
  </si>
  <si>
    <t>Муниципальная программа "Развитие малого и среднего предпринимательства в сельском поселении "село Ивашка" на 2018-2020 годы"</t>
  </si>
  <si>
    <t xml:space="preserve">Распределение бюджетных ассигнований на реализацию муниципальных программ
 на 2018 год </t>
  </si>
  <si>
    <t>Годовой объем ассигнований на 2018 год</t>
  </si>
  <si>
    <t>Источники финансирования дефицита  бюджета поселения:</t>
  </si>
  <si>
    <t>Годовой объем на 2018 год</t>
  </si>
  <si>
    <t>01 1 01 S0066</t>
  </si>
  <si>
    <t>Подпрограмма "Чистая вода в сельском поселении "село Ивашка"</t>
  </si>
  <si>
    <t>01 2 02 00000</t>
  </si>
  <si>
    <t>Основное мероприятие "Проведение мероприятий, направленных на реконструкцию и строительство системы водоснабжения"</t>
  </si>
  <si>
    <t>01 2 02 40072</t>
  </si>
  <si>
    <t>400</t>
  </si>
  <si>
    <t>Капитальные вложения в объекты государственной (муниципальной) собственности</t>
  </si>
  <si>
    <t>от 25 декабря 2017г.  №24</t>
  </si>
  <si>
    <t>Источники финансирования дефицита  бюджета сельского поселения на 2018 год</t>
  </si>
  <si>
    <t xml:space="preserve">  "О бюджете МО-СП "село Ивашка" на 2018 год"</t>
  </si>
  <si>
    <t>Подпрограмма "Энергосбережение и повышение энергетической эффективности в с.Ивашка"</t>
  </si>
  <si>
    <t>01 3 06 00000</t>
  </si>
  <si>
    <t>Основное мероприятие "Ремонт реконструкция и устройство ограждения объектов социальной сферы, парков, скверов, мест традиционного захоронения"</t>
  </si>
  <si>
    <t>01 3 06 09990</t>
  </si>
  <si>
    <t>"О внесении изменений в Решение Совета депутатов СП "село Ивашка"</t>
  </si>
  <si>
    <t>Проведение выборов и референдумов</t>
  </si>
  <si>
    <t>Доходы  бюджета сельского поселения на 2018 год</t>
  </si>
  <si>
    <t xml:space="preserve">Годовой объём 
</t>
  </si>
  <si>
    <t>1 00 00000 00 0000 000</t>
  </si>
  <si>
    <t xml:space="preserve">НАЛОГОВЫЕ И НЕНАЛОГОВЫЕ ДОХОДЫ </t>
  </si>
  <si>
    <t>1 01 00000 00 0000 000</t>
  </si>
  <si>
    <t>Налоги на прибыль,  доходы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</si>
  <si>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</si>
  <si>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</si>
  <si>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</si>
  <si>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</si>
  <si>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</si>
  <si>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</si>
  <si>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</si>
  <si>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</si>
  <si>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</si>
  <si>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</si>
  <si>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</si>
  <si>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</si>
  <si>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</si>
  <si>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 xml:space="preserve">Налоги на совокупный доход                   </t>
  </si>
  <si>
    <t xml:space="preserve">Единый сельскохозяйственный налог            </t>
  </si>
  <si>
    <t>1 06 00000 00 0000 000</t>
  </si>
  <si>
    <t xml:space="preserve">Налоги на имущество </t>
  </si>
  <si>
    <t xml:space="preserve">Налог на имущество физических лиц            </t>
  </si>
  <si>
    <t xml:space="preserve">Земельный налог                              </t>
  </si>
  <si>
    <t>1 08 00000 00 0000 000</t>
  </si>
  <si>
    <t>Государственная пошлина</t>
  </si>
  <si>
    <t>1 08 04000 01 0000 000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</si>
  <si>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</si>
  <si>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</si>
  <si>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</si>
  <si>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</si>
  <si>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</si>
  <si>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</si>
  <si>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 xml:space="preserve">Доходы от оказания платных услуг (работ) и компенсации затрат государства </t>
  </si>
  <si>
    <t>1 13 01000 00 0000 000</t>
  </si>
  <si>
    <t xml:space="preserve">Доходы от оказания платных услуг (работ) </t>
  </si>
  <si>
    <t xml:space="preserve"> 1 13 01995 10 0000 130</t>
  </si>
  <si>
    <t>1 16 00000 00 0000 000</t>
  </si>
  <si>
    <t xml:space="preserve">Штрафы, санкции, возмещение ущерба          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</si>
  <si>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</si>
  <si>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</si>
  <si>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</si>
  <si>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1 17 05000 00 0000 180</t>
  </si>
  <si>
    <t>2 00 00000 00 0000 000</t>
  </si>
  <si>
    <t>БЕЗВОЗМЕЗДНЫЕ ПОСТУПЛЕНИЯ</t>
  </si>
  <si>
    <t>2 02 00000 00 0000 000</t>
  </si>
  <si>
    <t>Безвозмездные поступления от других 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</si>
  <si>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</si>
  <si>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</si>
  <si>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2 02 02999 10 0000 151</t>
  </si>
  <si>
    <t>Прочие субсидии бюджетам сельских поселений (по программе "Энергоэффективность, развитие энергетики и коммунального хозяйства, обеспечение жителей населённых пунктов Камчатского края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 в Камчатском крае".)</t>
  </si>
  <si>
    <t>Прочие субсидии бюджетам поселений (по программе  "Энергоэффективноасть, развитие энергетики и коммунального хозяйства, обеспечение жителей населённых пунктов Камчатского края коммунальными услугами". Подпрограмма "Чистая вода в Камчатском крае".)</t>
  </si>
  <si>
    <t>Прочие субсидии бюджетам поселений (по программе  "Энергоэффективноасть, развитие энергетики и коммунального хозяйства, обеспечение жителей населённых пунктов Камчатского края коммунальными услугами". Подпрограмма "Энергосбережение и повышение энергетической эффективности в Камчатском крае".)</t>
  </si>
  <si>
    <t>Субвенции бюджетам субъектов Российской Федерации и муниципальных образований</t>
  </si>
  <si>
    <t xml:space="preserve">Субвенции бюджетам сельских поселений  для осуществления государственных полномочий Камчатского края по созданию  административных комиссий в целях привлечения к административной ответственности, предусмотренной законом Камчатского края </t>
  </si>
  <si>
    <t>Субвенции бюджетам сельских поселений  для осуществления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</si>
  <si>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Иные межбюджетные трансферты</t>
  </si>
  <si>
    <t>Прочие межбюджетные трансферты, передаваемые бюджетам сельских поселений на выравнивание обеспеченности муниципальных образований по реализации ими их отдельных расходных обязательств</t>
  </si>
  <si>
    <t>2 02 04999 10 0000 151</t>
  </si>
  <si>
    <t>Прочие межбюджетные трансферты, передаваемые бюджетам сельских поселений на  подготовку к отопительному зимнему периоду многоквартирных домов в Камчатском крае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</si>
  <si>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</si>
  <si>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ИТОГО ДОХОДОВ:</t>
  </si>
  <si>
    <t xml:space="preserve"> Прочие субсидии бюджетам поселений (по программе "Энергоэффективноасть, развитие энергетики и коммунального хозяйства, обеспечение жителей населённых пунктов Камчатского края коммунальными услугами. Подпрограмма "Чистая вода в Камчатском крае".)</t>
  </si>
  <si>
    <t>01 2 02 S0076</t>
  </si>
  <si>
    <t>01 2 01 S0066</t>
  </si>
  <si>
    <t>Основное мероприятие "Меропиятия направленные на развитие систем теплоснабжения"</t>
  </si>
  <si>
    <t>99 0 00 10110</t>
  </si>
  <si>
    <t>Оказание материальной помощи отдельным категориям граждан</t>
  </si>
  <si>
    <t>Главные администраторы доходов  местного бюджета на 2018 год</t>
  </si>
  <si>
    <t>Код бюджетной классификации Российской Федерации</t>
  </si>
  <si>
    <t>Наименование главного администратора доходов, наименование кода доходов бюджета поселения</t>
  </si>
  <si>
    <t>главного администратора доходов</t>
  </si>
  <si>
    <t>доходов местного бюджета</t>
  </si>
  <si>
    <t>Управление Федерального казначейства по Камчатскому краю</t>
  </si>
  <si>
    <t>Акцизы по подакцизным товарам (продукции), производимым на территории Российской Федерации*</t>
  </si>
  <si>
    <t>182</t>
  </si>
  <si>
    <t>Управление Федеральной налоговой службы по Камчатскому краю</t>
  </si>
  <si>
    <t>Налог на доходы физических лиц*</t>
  </si>
  <si>
    <t>Единый сельскохозяйственный налог  *</t>
  </si>
  <si>
    <t>Налог на имущество физических лиц*</t>
  </si>
  <si>
    <t>Земельный налог *</t>
  </si>
  <si>
    <t>901</t>
  </si>
  <si>
    <t>Администрация Карагинского муниципального района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</si>
  <si>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</si>
  <si>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учреждений)*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</si>
  <si>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</si>
  <si>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</si>
  <si>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</si>
  <si>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</si>
  <si>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1 11 01050 10 0000 120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</si>
  <si>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</si>
  <si>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</si>
  <si>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</si>
  <si>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</si>
  <si>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</si>
  <si>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</si>
  <si>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</si>
  <si>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</si>
  <si>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</si>
  <si>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1 12 05050 10 0000 120</t>
  </si>
  <si>
    <t>Плата за пользование водными объектами, находящимися в собственности сельских поселений</t>
  </si>
  <si>
    <t>1 13 01995 10 0000 130</t>
  </si>
  <si>
    <t>1 13 02995 10 0000 130</t>
  </si>
  <si>
    <t>Прочие доходы от компенсации затрат бюджетов сельских поселений</t>
  </si>
  <si>
    <t xml:space="preserve"> 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</si>
  <si>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</si>
  <si>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</si>
  <si>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</si>
  <si>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</si>
  <si>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</si>
  <si>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</si>
  <si>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</si>
  <si>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</si>
  <si>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</si>
  <si>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</si>
  <si>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</si>
  <si>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</si>
  <si>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</si>
  <si>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</si>
  <si>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</si>
  <si>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</si>
  <si>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</si>
  <si>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</si>
  <si>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</si>
  <si>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</si>
  <si>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</si>
  <si>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</si>
  <si>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</si>
  <si>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1 16 46000 10 0000 140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</si>
  <si>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</si>
  <si>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 поселений</t>
  </si>
  <si>
    <t>1 17 01050 10 0000 180</t>
  </si>
  <si>
    <t>Невыясненные поступления, зачисляемые в бюджеты сельских поселений</t>
  </si>
  <si>
    <t xml:space="preserve">
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
</t>
  </si>
  <si>
    <t>Прочие дотации бюджетам сельских поселений</t>
  </si>
  <si>
    <t xml:space="preserve">
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</si>
  <si>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
Субсидии бюджетам сельских поселений на софинансирование капитальных вложений в объекты муниципальной собственности
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</si>
  <si>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</si>
  <si>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</si>
  <si>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</si>
  <si>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</si>
  <si>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</si>
  <si>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2 03 05010 10 0000 180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</si>
  <si>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</si>
  <si>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2 03 05020 10 0000 180</t>
  </si>
  <si>
    <t>Поступление от денежных пожертвований, предоставляемых государственными (муниципальными) организациями получателям средств бюджетов сельских поселений</t>
  </si>
  <si>
    <t>2 03 05030 10 0000 180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</si>
  <si>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</si>
  <si>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2 03 05040 10 0000 180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</si>
  <si>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</si>
  <si>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2 03 05060 10 0000 180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</si>
  <si>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</si>
  <si>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2 03 05099 10 0000 180</t>
  </si>
  <si>
    <t>Прочие безвозмездные поступления от государственных (муниципальных) организаций в бюджеты сельских поселений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</si>
  <si>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</si>
  <si>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</si>
  <si>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2 07 05020 10 0000 180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</si>
  <si>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</si>
  <si>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2 07 05030 10 0000 180</t>
  </si>
  <si>
    <t>Прочие безвозмездные поступления в бюджеты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</si>
  <si>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</si>
  <si>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</si>
  <si>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</si>
  <si>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</si>
  <si>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</si>
  <si>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*Администрирование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</si>
  <si>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</si>
  <si>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07 0 00 00000</t>
  </si>
  <si>
    <t>07 0 01 00000</t>
  </si>
  <si>
    <t>Основное мероприятие "Выполнение земельных и кадастровых работ в отношениии земельных участков"</t>
  </si>
  <si>
    <t>07 0 01 09990</t>
  </si>
  <si>
    <t xml:space="preserve"> 1 13 02995 10 0000 130</t>
  </si>
  <si>
    <t>1 13 02000 00 0000 000</t>
  </si>
  <si>
    <t>Доходы от компенсации затрат государства</t>
  </si>
  <si>
    <t>Муниципальная программа «Организация проведения земельных и кадастровых работ на  территории муниципального образования - сельского поселения "село Ивашка" на 2018-2021 годы</t>
  </si>
  <si>
    <t xml:space="preserve">от 28 декабря 2018г. №29 </t>
  </si>
  <si>
    <t xml:space="preserve">от 28 декабря 2018 №29  </t>
  </si>
  <si>
    <t>2 02 15001 10 0000 150</t>
  </si>
  <si>
    <t>2 02 15002 10 0000 150</t>
  </si>
  <si>
    <t>2 02 15009 10 0000 150</t>
  </si>
  <si>
    <t>2 02 19999 10 0000 150</t>
  </si>
  <si>
    <t>2 02 20041 10 0000 150</t>
  </si>
  <si>
    <t>2 02 20077 10 0000 150</t>
  </si>
  <si>
    <t>2 02 20079 10 0000 150</t>
  </si>
  <si>
    <t>2 02 29999 10 0000 150</t>
  </si>
  <si>
    <t xml:space="preserve">2 02 30024 10 0000 150 </t>
  </si>
  <si>
    <t xml:space="preserve">2 02 35118 10 0000 150 </t>
  </si>
  <si>
    <t>2 02 35930 10 0000 150</t>
  </si>
  <si>
    <t>2 02 39999 10 0000 150</t>
  </si>
  <si>
    <t>2 02 40014 10 0000 150</t>
  </si>
  <si>
    <t>2 02 49999 10 0000 150</t>
  </si>
  <si>
    <t>2 18 60010 10 0000 150</t>
  </si>
  <si>
    <t>2 19 35118 10 0000 150</t>
  </si>
  <si>
    <t>2 19 60010 10 0000 150</t>
  </si>
  <si>
    <t>2 02 10000 00 0000 150</t>
  </si>
  <si>
    <t>2 02 20000 00 0000 150</t>
  </si>
  <si>
    <t>2 02 30000 00 0000 150</t>
  </si>
  <si>
    <t>2 02 40000 00 0000 150</t>
  </si>
  <si>
    <t>Муниципальная программа "Организация проведения земельных и кадастровых работ на территории муниципального образования - сельского поселения "село Ивашка" на 2018-2021 годы"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</si>
</sst>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"/>
    <numFmt numFmtId="188" formatCode="#,##0.00000"/>
    <numFmt numFmtId="189" formatCode="#,##0.0"/>
    <numFmt numFmtId="190" formatCode="#,##0.0000000"/>
    <numFmt numFmtId="191" formatCode="#,##0.000000"/>
    <numFmt numFmtId="192" formatCode="[$-FC19]d\ mmmm\ yyyy\ &quot;г.&quot;"/>
    <numFmt numFmtId="193" formatCode="#,##0.000"/>
    <numFmt numFmtId="194" formatCode="#,##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i/>
      <sz val="10"/>
      <color indexed="10"/>
      <name val="Times New Roman"/>
      <family val="1"/>
    </font>
    <font>
      <sz val="10"/>
      <name val="Courier New Cyr"/>
      <family val="3"/>
    </font>
    <font>
      <i/>
      <sz val="9"/>
      <color indexed="12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6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/>
    </xf>
    <xf numFmtId="188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53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186" fontId="5" fillId="0" borderId="10" xfId="0" applyNumberFormat="1" applyFont="1" applyFill="1" applyBorder="1" applyAlignment="1">
      <alignment horizontal="right" wrapText="1"/>
    </xf>
    <xf numFmtId="186" fontId="9" fillId="0" borderId="17" xfId="0" applyNumberFormat="1" applyFont="1" applyFill="1" applyBorder="1" applyAlignment="1">
      <alignment wrapText="1"/>
    </xf>
    <xf numFmtId="186" fontId="5" fillId="0" borderId="17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9" fontId="11" fillId="0" borderId="1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188" fontId="5" fillId="0" borderId="19" xfId="0" applyNumberFormat="1" applyFont="1" applyFill="1" applyBorder="1" applyAlignment="1">
      <alignment horizontal="right" vertical="center" wrapText="1"/>
    </xf>
    <xf numFmtId="188" fontId="7" fillId="0" borderId="19" xfId="0" applyNumberFormat="1" applyFont="1" applyFill="1" applyBorder="1" applyAlignment="1">
      <alignment horizontal="right" vertical="center" wrapText="1"/>
    </xf>
    <xf numFmtId="186" fontId="8" fillId="0" borderId="19" xfId="0" applyNumberFormat="1" applyFont="1" applyFill="1" applyBorder="1" applyAlignment="1">
      <alignment horizontal="right" vertical="center" wrapText="1"/>
    </xf>
    <xf numFmtId="186" fontId="5" fillId="0" borderId="19" xfId="0" applyNumberFormat="1" applyFont="1" applyFill="1" applyBorder="1" applyAlignment="1">
      <alignment horizontal="right" vertical="center" wrapText="1"/>
    </xf>
    <xf numFmtId="188" fontId="14" fillId="0" borderId="19" xfId="0" applyNumberFormat="1" applyFont="1" applyFill="1" applyBorder="1" applyAlignment="1">
      <alignment horizontal="right" vertical="center" wrapText="1"/>
    </xf>
    <xf numFmtId="188" fontId="9" fillId="0" borderId="19" xfId="0" applyNumberFormat="1" applyFont="1" applyFill="1" applyBorder="1" applyAlignment="1">
      <alignment horizontal="right" vertical="center" wrapText="1"/>
    </xf>
    <xf numFmtId="188" fontId="9" fillId="0" borderId="20" xfId="0" applyNumberFormat="1" applyFont="1" applyFill="1" applyBorder="1" applyAlignment="1">
      <alignment horizontal="right" vertical="center" wrapText="1"/>
    </xf>
    <xf numFmtId="188" fontId="9" fillId="0" borderId="21" xfId="0" applyNumberFormat="1" applyFont="1" applyFill="1" applyBorder="1" applyAlignment="1">
      <alignment horizontal="right" vertical="center" wrapText="1"/>
    </xf>
    <xf numFmtId="186" fontId="7" fillId="0" borderId="19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186" fontId="16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186" fontId="8" fillId="0" borderId="17" xfId="0" applyNumberFormat="1" applyFont="1" applyFill="1" applyBorder="1" applyAlignment="1">
      <alignment horizontal="center"/>
    </xf>
    <xf numFmtId="186" fontId="5" fillId="0" borderId="17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186" fontId="5" fillId="0" borderId="17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/>
    </xf>
    <xf numFmtId="186" fontId="9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186" fontId="8" fillId="0" borderId="17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left" wrapText="1"/>
    </xf>
    <xf numFmtId="186" fontId="5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186" fontId="5" fillId="0" borderId="17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justify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justify" vertical="center" wrapText="1"/>
    </xf>
    <xf numFmtId="186" fontId="7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justify" vertical="center" wrapText="1"/>
    </xf>
    <xf numFmtId="186" fontId="5" fillId="0" borderId="0" xfId="0" applyNumberFormat="1" applyFont="1" applyFill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justify" wrapText="1"/>
    </xf>
    <xf numFmtId="186" fontId="7" fillId="0" borderId="17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wrapText="1"/>
    </xf>
    <xf numFmtId="186" fontId="8" fillId="0" borderId="17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left" wrapText="1"/>
    </xf>
    <xf numFmtId="186" fontId="5" fillId="0" borderId="17" xfId="0" applyNumberFormat="1" applyFont="1" applyFill="1" applyBorder="1" applyAlignment="1">
      <alignment/>
    </xf>
    <xf numFmtId="186" fontId="5" fillId="0" borderId="17" xfId="0" applyNumberFormat="1" applyFont="1" applyFill="1" applyBorder="1" applyAlignment="1">
      <alignment vertical="center"/>
    </xf>
    <xf numFmtId="186" fontId="9" fillId="0" borderId="17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8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justify"/>
    </xf>
    <xf numFmtId="186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7" fillId="0" borderId="0" xfId="0" applyFont="1" applyFill="1" applyAlignment="1">
      <alignment horizont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№ 6 ГРС 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42" name="Таблица494421443" displayName="Таблица494421443" ref="A21:G309" comment="" totalsRowShown="0">
  <autoFilter ref="A21:G309"/>
  <tableColumns count="7">
    <tableColumn id="1" name="1"/>
    <tableColumn id="3" name="2"/>
    <tableColumn id="4" name="3"/>
    <tableColumn id="5" name="4"/>
    <tableColumn id="6" name="5"/>
    <tableColumn id="7" name="6"/>
    <tableColumn id="8" name="7"/>
  </tableColumns>
  <tableStyleInfo name="TableStyleLight18" showFirstColumn="0" showLastColumn="0" showRowStripes="0" showColumnStripes="0"/>
</table>
</file>

<file path=xl/tables/table2.xml><?xml version="1.0" encoding="utf-8"?>
<table xmlns="http://schemas.openxmlformats.org/spreadsheetml/2006/main" id="447" name="Таблица494421443448" displayName="Таблица494421443448" ref="A21:H310" comment="" totalsRowShown="0">
  <autoFilter ref="A21:H310"/>
  <tableColumns count="8">
    <tableColumn id="1" name="1"/>
    <tableColumn id="274" name="22"/>
    <tableColumn id="3" name="3"/>
    <tableColumn id="4" name="4"/>
    <tableColumn id="5" name="5"/>
    <tableColumn id="6" name="6"/>
    <tableColumn id="7" name="7"/>
    <tableColumn id="8" name="8"/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8"/>
  <sheetViews>
    <sheetView zoomScalePageLayoutView="0" workbookViewId="0" topLeftCell="A1">
      <selection activeCell="F73" sqref="F73"/>
    </sheetView>
  </sheetViews>
  <sheetFormatPr defaultColWidth="9.140625" defaultRowHeight="12.75"/>
  <cols>
    <col min="1" max="1" width="9.140625" style="53" customWidth="1"/>
    <col min="2" max="2" width="21.140625" style="53" customWidth="1"/>
    <col min="3" max="3" width="62.421875" style="53" customWidth="1"/>
    <col min="4" max="16384" width="9.140625" style="53" customWidth="1"/>
  </cols>
  <sheetData>
    <row r="1" spans="1:4" ht="18.75">
      <c r="A1" s="182" t="s">
        <v>123</v>
      </c>
      <c r="B1" s="182"/>
      <c r="C1" s="182"/>
      <c r="D1" s="74"/>
    </row>
    <row r="2" spans="1:4" ht="18.75">
      <c r="A2" s="182" t="s">
        <v>113</v>
      </c>
      <c r="B2" s="182"/>
      <c r="C2" s="182"/>
      <c r="D2" s="74"/>
    </row>
    <row r="3" spans="1:4" ht="18.75">
      <c r="A3" s="182" t="s">
        <v>271</v>
      </c>
      <c r="B3" s="182"/>
      <c r="C3" s="182"/>
      <c r="D3" s="74"/>
    </row>
    <row r="4" spans="1:4" ht="18.75">
      <c r="A4" s="182" t="s">
        <v>266</v>
      </c>
      <c r="B4" s="182"/>
      <c r="C4" s="182"/>
      <c r="D4" s="74"/>
    </row>
    <row r="5" spans="1:4" ht="18.75">
      <c r="A5" s="182" t="s">
        <v>450</v>
      </c>
      <c r="B5" s="182"/>
      <c r="C5" s="182"/>
      <c r="D5" s="74"/>
    </row>
    <row r="6" ht="15.75" customHeight="1"/>
    <row r="7" ht="15.75" customHeight="1"/>
    <row r="8" ht="15.75" customHeight="1"/>
    <row r="9" spans="1:4" s="167" customFormat="1" ht="18.75">
      <c r="A9" s="182" t="s">
        <v>123</v>
      </c>
      <c r="B9" s="182"/>
      <c r="C9" s="182"/>
      <c r="D9" s="74"/>
    </row>
    <row r="10" spans="1:4" s="167" customFormat="1" ht="18.75">
      <c r="A10" s="59"/>
      <c r="B10" s="59"/>
      <c r="C10" s="59" t="s">
        <v>113</v>
      </c>
      <c r="D10" s="74"/>
    </row>
    <row r="11" spans="1:4" s="167" customFormat="1" ht="18.75">
      <c r="A11" s="182" t="s">
        <v>266</v>
      </c>
      <c r="B11" s="182"/>
      <c r="C11" s="182"/>
      <c r="D11" s="74"/>
    </row>
    <row r="12" spans="1:4" s="167" customFormat="1" ht="18.75">
      <c r="A12" s="182" t="s">
        <v>264</v>
      </c>
      <c r="B12" s="182"/>
      <c r="C12" s="182"/>
      <c r="D12" s="74"/>
    </row>
    <row r="13" spans="1:4" ht="18.75">
      <c r="A13" s="182"/>
      <c r="B13" s="182"/>
      <c r="C13" s="182"/>
      <c r="D13" s="44"/>
    </row>
    <row r="14" spans="1:4" ht="15">
      <c r="A14" s="183"/>
      <c r="B14" s="183"/>
      <c r="C14" s="183"/>
      <c r="D14" s="44"/>
    </row>
    <row r="15" spans="1:3" ht="15">
      <c r="A15" s="48"/>
      <c r="B15" s="48"/>
      <c r="C15" s="48"/>
    </row>
    <row r="16" spans="1:3" ht="18.75">
      <c r="A16" s="168" t="s">
        <v>342</v>
      </c>
      <c r="B16" s="168"/>
      <c r="C16" s="168"/>
    </row>
    <row r="17" ht="12.75">
      <c r="C17" s="70"/>
    </row>
    <row r="18" spans="1:3" ht="12.75">
      <c r="A18" s="184" t="s">
        <v>343</v>
      </c>
      <c r="B18" s="184"/>
      <c r="C18" s="184" t="s">
        <v>344</v>
      </c>
    </row>
    <row r="19" spans="1:3" ht="22.5" customHeight="1">
      <c r="A19" s="184"/>
      <c r="B19" s="184"/>
      <c r="C19" s="184"/>
    </row>
    <row r="20" spans="1:3" ht="51">
      <c r="A20" s="50" t="s">
        <v>345</v>
      </c>
      <c r="B20" s="50" t="s">
        <v>346</v>
      </c>
      <c r="C20" s="184"/>
    </row>
    <row r="21" spans="1:3" ht="12.75">
      <c r="A21" s="72">
        <v>1</v>
      </c>
      <c r="B21" s="72">
        <v>2</v>
      </c>
      <c r="C21" s="72">
        <v>3</v>
      </c>
    </row>
    <row r="22" spans="1:4" s="69" customFormat="1" ht="15" customHeight="1">
      <c r="A22" s="169" t="s">
        <v>34</v>
      </c>
      <c r="B22" s="185" t="s">
        <v>347</v>
      </c>
      <c r="C22" s="186"/>
      <c r="D22" s="48"/>
    </row>
    <row r="23" spans="1:4" s="69" customFormat="1" ht="26.25">
      <c r="A23" s="72">
        <v>100</v>
      </c>
      <c r="B23" s="72" t="s">
        <v>104</v>
      </c>
      <c r="C23" s="73" t="s">
        <v>348</v>
      </c>
      <c r="D23" s="48"/>
    </row>
    <row r="24" spans="1:4" s="69" customFormat="1" ht="15" customHeight="1">
      <c r="A24" s="169" t="s">
        <v>349</v>
      </c>
      <c r="B24" s="185" t="s">
        <v>350</v>
      </c>
      <c r="C24" s="186"/>
      <c r="D24" s="48"/>
    </row>
    <row r="25" spans="1:4" s="69" customFormat="1" ht="15">
      <c r="A25" s="72">
        <v>182</v>
      </c>
      <c r="B25" s="72" t="s">
        <v>72</v>
      </c>
      <c r="C25" s="73" t="s">
        <v>351</v>
      </c>
      <c r="D25" s="48"/>
    </row>
    <row r="26" spans="1:4" s="69" customFormat="1" ht="15">
      <c r="A26" s="72">
        <v>182</v>
      </c>
      <c r="B26" s="72" t="s">
        <v>73</v>
      </c>
      <c r="C26" s="73" t="s">
        <v>352</v>
      </c>
      <c r="D26" s="48"/>
    </row>
    <row r="27" spans="1:4" s="69" customFormat="1" ht="15">
      <c r="A27" s="72">
        <v>182</v>
      </c>
      <c r="B27" s="72" t="s">
        <v>74</v>
      </c>
      <c r="C27" s="73" t="s">
        <v>353</v>
      </c>
      <c r="D27" s="48"/>
    </row>
    <row r="28" spans="1:4" s="69" customFormat="1" ht="15">
      <c r="A28" s="72">
        <v>182</v>
      </c>
      <c r="B28" s="72" t="s">
        <v>75</v>
      </c>
      <c r="C28" s="73" t="s">
        <v>354</v>
      </c>
      <c r="D28" s="48"/>
    </row>
    <row r="29" spans="1:4" s="69" customFormat="1" ht="15" customHeight="1">
      <c r="A29" s="169" t="s">
        <v>355</v>
      </c>
      <c r="B29" s="185" t="s">
        <v>356</v>
      </c>
      <c r="C29" s="186"/>
      <c r="D29" s="48"/>
    </row>
    <row r="30" spans="1:4" s="69" customFormat="1" ht="39">
      <c r="A30" s="170">
        <v>901</v>
      </c>
      <c r="B30" s="171" t="s">
        <v>357</v>
      </c>
      <c r="C30" s="73" t="s">
        <v>358</v>
      </c>
      <c r="D30" s="48"/>
    </row>
    <row r="31" spans="1:3" ht="15" customHeight="1">
      <c r="A31" s="187" t="s">
        <v>0</v>
      </c>
      <c r="B31" s="189" t="s">
        <v>1</v>
      </c>
      <c r="C31" s="190"/>
    </row>
    <row r="32" spans="1:3" ht="21.75" customHeight="1">
      <c r="A32" s="188"/>
      <c r="B32" s="191"/>
      <c r="C32" s="192"/>
    </row>
    <row r="33" spans="1:3" ht="70.5" customHeight="1">
      <c r="A33" s="172" t="s">
        <v>0</v>
      </c>
      <c r="B33" s="71" t="s">
        <v>359</v>
      </c>
      <c r="C33" s="86" t="s">
        <v>360</v>
      </c>
    </row>
    <row r="34" spans="1:3" ht="70.5" customHeight="1">
      <c r="A34" s="172" t="s">
        <v>0</v>
      </c>
      <c r="B34" s="71" t="s">
        <v>361</v>
      </c>
      <c r="C34" s="86" t="s">
        <v>362</v>
      </c>
    </row>
    <row r="35" spans="1:3" ht="47.25" customHeight="1">
      <c r="A35" s="172" t="s">
        <v>0</v>
      </c>
      <c r="B35" s="71" t="s">
        <v>363</v>
      </c>
      <c r="C35" s="86" t="s">
        <v>364</v>
      </c>
    </row>
    <row r="36" spans="1:3" ht="76.5" customHeight="1">
      <c r="A36" s="172" t="s">
        <v>0</v>
      </c>
      <c r="B36" s="71" t="s">
        <v>365</v>
      </c>
      <c r="C36" s="86" t="s">
        <v>366</v>
      </c>
    </row>
    <row r="37" spans="1:3" ht="64.5" customHeight="1">
      <c r="A37" s="172" t="s">
        <v>0</v>
      </c>
      <c r="B37" s="71" t="s">
        <v>76</v>
      </c>
      <c r="C37" s="85" t="s">
        <v>108</v>
      </c>
    </row>
    <row r="38" spans="1:3" ht="64.5" customHeight="1">
      <c r="A38" s="172" t="s">
        <v>0</v>
      </c>
      <c r="B38" s="71" t="s">
        <v>114</v>
      </c>
      <c r="C38" s="85" t="s">
        <v>115</v>
      </c>
    </row>
    <row r="39" spans="1:3" ht="49.5" customHeight="1">
      <c r="A39" s="172" t="s">
        <v>0</v>
      </c>
      <c r="B39" s="71" t="s">
        <v>367</v>
      </c>
      <c r="C39" s="85" t="s">
        <v>368</v>
      </c>
    </row>
    <row r="40" spans="1:3" ht="81.75" customHeight="1">
      <c r="A40" s="172" t="s">
        <v>0</v>
      </c>
      <c r="B40" s="71" t="s">
        <v>369</v>
      </c>
      <c r="C40" s="85" t="s">
        <v>370</v>
      </c>
    </row>
    <row r="41" spans="1:3" ht="78.75" customHeight="1">
      <c r="A41" s="172" t="s">
        <v>0</v>
      </c>
      <c r="B41" s="71" t="s">
        <v>371</v>
      </c>
      <c r="C41" s="173" t="s">
        <v>372</v>
      </c>
    </row>
    <row r="42" spans="1:3" ht="45.75" customHeight="1">
      <c r="A42" s="172" t="s">
        <v>0</v>
      </c>
      <c r="B42" s="71" t="s">
        <v>373</v>
      </c>
      <c r="C42" s="173" t="s">
        <v>374</v>
      </c>
    </row>
    <row r="43" spans="1:3" ht="43.5" customHeight="1">
      <c r="A43" s="172" t="s">
        <v>0</v>
      </c>
      <c r="B43" s="71" t="s">
        <v>375</v>
      </c>
      <c r="C43" s="173" t="s">
        <v>191</v>
      </c>
    </row>
    <row r="44" spans="1:3" ht="38.25" customHeight="1">
      <c r="A44" s="172" t="s">
        <v>0</v>
      </c>
      <c r="B44" s="71" t="s">
        <v>376</v>
      </c>
      <c r="C44" s="86" t="s">
        <v>377</v>
      </c>
    </row>
    <row r="45" spans="1:3" ht="32.25" customHeight="1">
      <c r="A45" s="172" t="s">
        <v>0</v>
      </c>
      <c r="B45" s="71" t="s">
        <v>378</v>
      </c>
      <c r="C45" s="85" t="s">
        <v>379</v>
      </c>
    </row>
    <row r="46" spans="1:3" ht="78" customHeight="1">
      <c r="A46" s="172" t="s">
        <v>0</v>
      </c>
      <c r="B46" s="71" t="s">
        <v>380</v>
      </c>
      <c r="C46" s="174" t="s">
        <v>381</v>
      </c>
    </row>
    <row r="47" spans="1:3" ht="92.25" customHeight="1">
      <c r="A47" s="172" t="s">
        <v>0</v>
      </c>
      <c r="B47" s="71" t="s">
        <v>382</v>
      </c>
      <c r="C47" s="173" t="s">
        <v>383</v>
      </c>
    </row>
    <row r="48" spans="1:3" ht="86.25" customHeight="1">
      <c r="A48" s="172" t="s">
        <v>0</v>
      </c>
      <c r="B48" s="71" t="s">
        <v>384</v>
      </c>
      <c r="C48" s="173" t="s">
        <v>385</v>
      </c>
    </row>
    <row r="49" spans="1:3" ht="99" customHeight="1">
      <c r="A49" s="172" t="s">
        <v>0</v>
      </c>
      <c r="B49" s="71" t="s">
        <v>386</v>
      </c>
      <c r="C49" s="173" t="s">
        <v>387</v>
      </c>
    </row>
    <row r="50" spans="1:3" ht="62.25" customHeight="1">
      <c r="A50" s="172" t="s">
        <v>0</v>
      </c>
      <c r="B50" s="71" t="s">
        <v>388</v>
      </c>
      <c r="C50" s="173" t="s">
        <v>389</v>
      </c>
    </row>
    <row r="51" spans="1:3" ht="55.5" customHeight="1">
      <c r="A51" s="172" t="s">
        <v>0</v>
      </c>
      <c r="B51" s="71" t="s">
        <v>390</v>
      </c>
      <c r="C51" s="173" t="s">
        <v>391</v>
      </c>
    </row>
    <row r="52" spans="1:3" ht="39" customHeight="1">
      <c r="A52" s="172" t="s">
        <v>0</v>
      </c>
      <c r="B52" s="71" t="s">
        <v>392</v>
      </c>
      <c r="C52" s="86" t="s">
        <v>393</v>
      </c>
    </row>
    <row r="53" spans="1:3" ht="30.75" customHeight="1">
      <c r="A53" s="172" t="s">
        <v>0</v>
      </c>
      <c r="B53" s="71" t="s">
        <v>394</v>
      </c>
      <c r="C53" s="86" t="s">
        <v>395</v>
      </c>
    </row>
    <row r="54" spans="1:3" ht="54.75" customHeight="1">
      <c r="A54" s="172" t="s">
        <v>0</v>
      </c>
      <c r="B54" s="71" t="s">
        <v>396</v>
      </c>
      <c r="C54" s="86" t="s">
        <v>397</v>
      </c>
    </row>
    <row r="55" spans="1:7" ht="54" customHeight="1">
      <c r="A55" s="172" t="s">
        <v>0</v>
      </c>
      <c r="B55" s="71" t="s">
        <v>398</v>
      </c>
      <c r="C55" s="86" t="s">
        <v>399</v>
      </c>
      <c r="G55" s="175"/>
    </row>
    <row r="56" spans="1:3" ht="54.75" customHeight="1">
      <c r="A56" s="172" t="s">
        <v>0</v>
      </c>
      <c r="B56" s="71" t="s">
        <v>400</v>
      </c>
      <c r="C56" s="86" t="s">
        <v>401</v>
      </c>
    </row>
    <row r="57" spans="1:3" ht="65.25" customHeight="1">
      <c r="A57" s="172" t="s">
        <v>0</v>
      </c>
      <c r="B57" s="71" t="s">
        <v>402</v>
      </c>
      <c r="C57" s="86" t="s">
        <v>403</v>
      </c>
    </row>
    <row r="58" spans="1:3" ht="30" customHeight="1">
      <c r="A58" s="172" t="s">
        <v>0</v>
      </c>
      <c r="B58" s="71" t="s">
        <v>77</v>
      </c>
      <c r="C58" s="85" t="s">
        <v>404</v>
      </c>
    </row>
    <row r="59" spans="1:3" ht="21.75" customHeight="1">
      <c r="A59" s="172" t="s">
        <v>0</v>
      </c>
      <c r="B59" s="71" t="s">
        <v>405</v>
      </c>
      <c r="C59" s="85" t="s">
        <v>406</v>
      </c>
    </row>
    <row r="60" spans="1:3" ht="20.25" customHeight="1">
      <c r="A60" s="172" t="s">
        <v>0</v>
      </c>
      <c r="B60" s="71" t="s">
        <v>105</v>
      </c>
      <c r="C60" s="85" t="s">
        <v>109</v>
      </c>
    </row>
    <row r="61" spans="1:3" ht="28.5" customHeight="1">
      <c r="A61" s="172" t="s">
        <v>0</v>
      </c>
      <c r="B61" s="71" t="s">
        <v>451</v>
      </c>
      <c r="C61" s="85" t="s">
        <v>110</v>
      </c>
    </row>
    <row r="62" spans="1:3" ht="30" customHeight="1">
      <c r="A62" s="172" t="s">
        <v>0</v>
      </c>
      <c r="B62" s="71" t="s">
        <v>452</v>
      </c>
      <c r="C62" s="85" t="s">
        <v>192</v>
      </c>
    </row>
    <row r="63" spans="1:3" ht="54.75" customHeight="1">
      <c r="A63" s="172" t="s">
        <v>0</v>
      </c>
      <c r="B63" s="71" t="s">
        <v>453</v>
      </c>
      <c r="C63" s="85" t="s">
        <v>407</v>
      </c>
    </row>
    <row r="64" spans="1:3" ht="20.25" customHeight="1">
      <c r="A64" s="172" t="s">
        <v>0</v>
      </c>
      <c r="B64" s="71" t="s">
        <v>454</v>
      </c>
      <c r="C64" s="85" t="s">
        <v>408</v>
      </c>
    </row>
    <row r="65" spans="1:3" ht="66" customHeight="1">
      <c r="A65" s="176" t="s">
        <v>0</v>
      </c>
      <c r="B65" s="177" t="s">
        <v>455</v>
      </c>
      <c r="C65" s="178" t="s">
        <v>409</v>
      </c>
    </row>
    <row r="66" spans="1:3" ht="44.25" customHeight="1">
      <c r="A66" s="176" t="s">
        <v>0</v>
      </c>
      <c r="B66" s="177" t="s">
        <v>456</v>
      </c>
      <c r="C66" s="178" t="s">
        <v>410</v>
      </c>
    </row>
    <row r="67" spans="1:3" ht="43.5" customHeight="1">
      <c r="A67" s="176" t="s">
        <v>0</v>
      </c>
      <c r="B67" s="177" t="s">
        <v>457</v>
      </c>
      <c r="C67" s="178" t="s">
        <v>411</v>
      </c>
    </row>
    <row r="68" spans="1:3" s="68" customFormat="1" ht="20.25" customHeight="1">
      <c r="A68" s="176" t="s">
        <v>0</v>
      </c>
      <c r="B68" s="71" t="s">
        <v>458</v>
      </c>
      <c r="C68" s="178" t="s">
        <v>412</v>
      </c>
    </row>
    <row r="69" spans="1:3" ht="20.25" customHeight="1">
      <c r="A69" s="193" t="s">
        <v>0</v>
      </c>
      <c r="B69" s="195" t="s">
        <v>459</v>
      </c>
      <c r="C69" s="197" t="s">
        <v>413</v>
      </c>
    </row>
    <row r="70" spans="1:3" ht="20.25" customHeight="1">
      <c r="A70" s="194"/>
      <c r="B70" s="196"/>
      <c r="C70" s="198"/>
    </row>
    <row r="71" spans="1:3" ht="20.25" customHeight="1">
      <c r="A71" s="193" t="s">
        <v>0</v>
      </c>
      <c r="B71" s="195" t="s">
        <v>460</v>
      </c>
      <c r="C71" s="197" t="s">
        <v>112</v>
      </c>
    </row>
    <row r="72" spans="1:3" ht="27" customHeight="1">
      <c r="A72" s="194"/>
      <c r="B72" s="196"/>
      <c r="C72" s="198"/>
    </row>
    <row r="73" spans="1:3" ht="20.25" customHeight="1">
      <c r="A73" s="199" t="s">
        <v>0</v>
      </c>
      <c r="B73" s="200" t="s">
        <v>461</v>
      </c>
      <c r="C73" s="201" t="s">
        <v>111</v>
      </c>
    </row>
    <row r="74" spans="1:3" ht="31.5" customHeight="1">
      <c r="A74" s="199"/>
      <c r="B74" s="200"/>
      <c r="C74" s="201"/>
    </row>
    <row r="75" spans="1:3" ht="20.25" customHeight="1">
      <c r="A75" s="193" t="s">
        <v>0</v>
      </c>
      <c r="B75" s="195" t="s">
        <v>462</v>
      </c>
      <c r="C75" s="197" t="s">
        <v>414</v>
      </c>
    </row>
    <row r="76" spans="1:3" ht="20.25" customHeight="1">
      <c r="A76" s="194"/>
      <c r="B76" s="196"/>
      <c r="C76" s="198"/>
    </row>
    <row r="77" spans="1:3" ht="53.25" customHeight="1">
      <c r="A77" s="16" t="s">
        <v>0</v>
      </c>
      <c r="B77" s="34" t="s">
        <v>463</v>
      </c>
      <c r="C77" s="181" t="s">
        <v>440</v>
      </c>
    </row>
    <row r="78" spans="1:3" ht="20.25" customHeight="1">
      <c r="A78" s="193" t="s">
        <v>0</v>
      </c>
      <c r="B78" s="195" t="s">
        <v>464</v>
      </c>
      <c r="C78" s="197" t="s">
        <v>415</v>
      </c>
    </row>
    <row r="79" spans="1:3" ht="10.5" customHeight="1">
      <c r="A79" s="194"/>
      <c r="B79" s="196"/>
      <c r="C79" s="198"/>
    </row>
    <row r="80" spans="1:3" ht="32.25" customHeight="1">
      <c r="A80" s="176" t="s">
        <v>0</v>
      </c>
      <c r="B80" s="177" t="s">
        <v>416</v>
      </c>
      <c r="C80" s="178" t="s">
        <v>417</v>
      </c>
    </row>
    <row r="81" spans="1:3" ht="39" customHeight="1">
      <c r="A81" s="176" t="s">
        <v>0</v>
      </c>
      <c r="B81" s="177" t="s">
        <v>418</v>
      </c>
      <c r="C81" s="178" t="s">
        <v>419</v>
      </c>
    </row>
    <row r="82" spans="1:3" ht="51" customHeight="1">
      <c r="A82" s="176" t="s">
        <v>0</v>
      </c>
      <c r="B82" s="177" t="s">
        <v>420</v>
      </c>
      <c r="C82" s="178" t="s">
        <v>421</v>
      </c>
    </row>
    <row r="83" spans="1:3" ht="51" customHeight="1">
      <c r="A83" s="176" t="s">
        <v>0</v>
      </c>
      <c r="B83" s="177" t="s">
        <v>422</v>
      </c>
      <c r="C83" s="178" t="s">
        <v>423</v>
      </c>
    </row>
    <row r="84" spans="1:3" ht="63" customHeight="1">
      <c r="A84" s="176" t="s">
        <v>0</v>
      </c>
      <c r="B84" s="177" t="s">
        <v>424</v>
      </c>
      <c r="C84" s="178" t="s">
        <v>425</v>
      </c>
    </row>
    <row r="85" spans="1:3" ht="38.25" customHeight="1">
      <c r="A85" s="176" t="s">
        <v>0</v>
      </c>
      <c r="B85" s="177" t="s">
        <v>426</v>
      </c>
      <c r="C85" s="178" t="s">
        <v>427</v>
      </c>
    </row>
    <row r="86" spans="1:3" ht="56.25" customHeight="1">
      <c r="A86" s="172" t="s">
        <v>0</v>
      </c>
      <c r="B86" s="71" t="s">
        <v>428</v>
      </c>
      <c r="C86" s="85" t="s">
        <v>429</v>
      </c>
    </row>
    <row r="87" spans="1:3" ht="40.5" customHeight="1">
      <c r="A87" s="172" t="s">
        <v>0</v>
      </c>
      <c r="B87" s="71" t="s">
        <v>430</v>
      </c>
      <c r="C87" s="85" t="s">
        <v>431</v>
      </c>
    </row>
    <row r="88" spans="1:3" ht="22.5" customHeight="1">
      <c r="A88" s="172" t="s">
        <v>0</v>
      </c>
      <c r="B88" s="71" t="s">
        <v>432</v>
      </c>
      <c r="C88" s="85" t="s">
        <v>433</v>
      </c>
    </row>
    <row r="89" spans="1:3" ht="72" customHeight="1">
      <c r="A89" s="172" t="s">
        <v>0</v>
      </c>
      <c r="B89" s="71" t="s">
        <v>434</v>
      </c>
      <c r="C89" s="174" t="s">
        <v>435</v>
      </c>
    </row>
    <row r="90" spans="1:3" ht="58.5" customHeight="1">
      <c r="A90" s="172" t="s">
        <v>0</v>
      </c>
      <c r="B90" s="71" t="s">
        <v>465</v>
      </c>
      <c r="C90" s="174" t="s">
        <v>436</v>
      </c>
    </row>
    <row r="91" spans="1:3" ht="55.5" customHeight="1">
      <c r="A91" s="172" t="s">
        <v>0</v>
      </c>
      <c r="B91" s="71" t="s">
        <v>466</v>
      </c>
      <c r="C91" s="174" t="s">
        <v>437</v>
      </c>
    </row>
    <row r="92" spans="1:3" ht="55.5" customHeight="1">
      <c r="A92" s="172" t="s">
        <v>0</v>
      </c>
      <c r="B92" s="71" t="s">
        <v>467</v>
      </c>
      <c r="C92" s="174" t="s">
        <v>438</v>
      </c>
    </row>
    <row r="93" spans="1:3" ht="23.25" customHeight="1">
      <c r="A93" s="202" t="s">
        <v>439</v>
      </c>
      <c r="B93" s="202"/>
      <c r="C93" s="202"/>
    </row>
    <row r="94" ht="18.75" customHeight="1">
      <c r="C94" s="179"/>
    </row>
    <row r="95" ht="18.75" customHeight="1">
      <c r="C95" s="179"/>
    </row>
    <row r="96" ht="18.75" customHeight="1">
      <c r="C96" s="179"/>
    </row>
    <row r="97" ht="18.75" customHeight="1">
      <c r="C97" s="179"/>
    </row>
    <row r="98" ht="18.75" customHeight="1">
      <c r="C98" s="179"/>
    </row>
    <row r="99" ht="18.75" customHeight="1">
      <c r="C99" s="179"/>
    </row>
    <row r="100" ht="18.75" customHeight="1">
      <c r="C100" s="179"/>
    </row>
    <row r="101" ht="18.75" customHeight="1">
      <c r="C101" s="179"/>
    </row>
    <row r="102" ht="18.75" customHeight="1">
      <c r="C102" s="179"/>
    </row>
    <row r="103" ht="18.75" customHeight="1">
      <c r="C103" s="179"/>
    </row>
    <row r="104" ht="18.75" customHeight="1">
      <c r="C104" s="179"/>
    </row>
    <row r="105" ht="18.75" customHeight="1">
      <c r="C105" s="179"/>
    </row>
    <row r="106" ht="18.75" customHeight="1">
      <c r="C106" s="179"/>
    </row>
    <row r="107" ht="18.75" customHeight="1">
      <c r="C107" s="179"/>
    </row>
    <row r="108" ht="18.75" customHeight="1">
      <c r="C108" s="179"/>
    </row>
    <row r="109" ht="18.75" customHeight="1">
      <c r="C109" s="179"/>
    </row>
    <row r="110" ht="18.75" customHeight="1">
      <c r="C110" s="179"/>
    </row>
    <row r="111" ht="18.75" customHeight="1">
      <c r="C111" s="179"/>
    </row>
    <row r="112" ht="18.75" customHeight="1">
      <c r="C112" s="179"/>
    </row>
    <row r="113" ht="18.75" customHeight="1">
      <c r="C113" s="179"/>
    </row>
    <row r="114" ht="18.75" customHeight="1">
      <c r="C114" s="179"/>
    </row>
    <row r="115" ht="18.75" customHeight="1">
      <c r="C115" s="179"/>
    </row>
    <row r="116" ht="18.75" customHeight="1">
      <c r="C116" s="179"/>
    </row>
    <row r="117" ht="18.75" customHeight="1">
      <c r="C117" s="179"/>
    </row>
    <row r="118" ht="18.75" customHeight="1">
      <c r="C118" s="179"/>
    </row>
    <row r="119" ht="18.75" customHeight="1">
      <c r="C119" s="179"/>
    </row>
    <row r="120" ht="18.75" customHeight="1">
      <c r="C120" s="179"/>
    </row>
    <row r="121" ht="18.75" customHeight="1">
      <c r="C121" s="179"/>
    </row>
    <row r="122" ht="18.75" customHeight="1">
      <c r="C122" s="179"/>
    </row>
    <row r="123" ht="18.75" customHeight="1">
      <c r="C123" s="179"/>
    </row>
    <row r="124" ht="18.75" customHeight="1">
      <c r="C124" s="179"/>
    </row>
    <row r="125" ht="18.75" customHeight="1">
      <c r="C125" s="179"/>
    </row>
    <row r="126" ht="18.75" customHeight="1">
      <c r="C126" s="179"/>
    </row>
    <row r="127" ht="18.75" customHeight="1">
      <c r="C127" s="179"/>
    </row>
    <row r="128" ht="18.75" customHeight="1">
      <c r="C128" s="179"/>
    </row>
    <row r="129" ht="18.75" customHeight="1">
      <c r="C129" s="179"/>
    </row>
    <row r="130" ht="18.75" customHeight="1">
      <c r="C130" s="179"/>
    </row>
    <row r="131" ht="18.75" customHeight="1">
      <c r="C131" s="179"/>
    </row>
    <row r="132" ht="18.75" customHeight="1">
      <c r="C132" s="179"/>
    </row>
    <row r="133" ht="18.75" customHeight="1">
      <c r="C133" s="179"/>
    </row>
    <row r="134" ht="18.75" customHeight="1">
      <c r="C134" s="179"/>
    </row>
    <row r="135" ht="18.75" customHeight="1">
      <c r="C135" s="179"/>
    </row>
    <row r="136" ht="18.75" customHeight="1">
      <c r="C136" s="179"/>
    </row>
    <row r="137" ht="18.75" customHeight="1">
      <c r="C137" s="179"/>
    </row>
    <row r="138" ht="18.75" customHeight="1">
      <c r="C138" s="179"/>
    </row>
    <row r="139" ht="18.75" customHeight="1">
      <c r="C139" s="179"/>
    </row>
    <row r="140" ht="18.75" customHeight="1">
      <c r="C140" s="179"/>
    </row>
    <row r="141" ht="18.75" customHeight="1">
      <c r="C141" s="179"/>
    </row>
    <row r="142" ht="18.75" customHeight="1">
      <c r="C142" s="179"/>
    </row>
    <row r="143" ht="18.75" customHeight="1">
      <c r="C143" s="179"/>
    </row>
    <row r="144" ht="18.75" customHeight="1">
      <c r="C144" s="179"/>
    </row>
    <row r="145" ht="18.75" customHeight="1">
      <c r="C145" s="179"/>
    </row>
    <row r="146" ht="18.75" customHeight="1">
      <c r="C146" s="179"/>
    </row>
    <row r="147" ht="18.75" customHeight="1">
      <c r="C147" s="179"/>
    </row>
    <row r="148" ht="18.75" customHeight="1">
      <c r="C148" s="179"/>
    </row>
    <row r="149" ht="18.75" customHeight="1">
      <c r="C149" s="179"/>
    </row>
    <row r="150" ht="18.75" customHeight="1">
      <c r="C150" s="179"/>
    </row>
    <row r="151" ht="18.75" customHeight="1">
      <c r="C151" s="179"/>
    </row>
    <row r="152" ht="18.75" customHeight="1">
      <c r="C152" s="179"/>
    </row>
    <row r="153" ht="18.75" customHeight="1">
      <c r="C153" s="179"/>
    </row>
    <row r="154" ht="18.75" customHeight="1">
      <c r="C154" s="179"/>
    </row>
    <row r="155" ht="18.75" customHeight="1">
      <c r="C155" s="179"/>
    </row>
    <row r="156" ht="18.75" customHeight="1">
      <c r="C156" s="179"/>
    </row>
    <row r="157" ht="18.75" customHeight="1">
      <c r="C157" s="179"/>
    </row>
    <row r="158" ht="18.75" customHeight="1">
      <c r="C158" s="179"/>
    </row>
    <row r="159" ht="18.75" customHeight="1">
      <c r="C159" s="179"/>
    </row>
    <row r="160" ht="18.75" customHeight="1">
      <c r="C160" s="179"/>
    </row>
    <row r="161" ht="18.75" customHeight="1">
      <c r="C161" s="179"/>
    </row>
    <row r="162" ht="18.75" customHeight="1">
      <c r="C162" s="179"/>
    </row>
    <row r="163" ht="18.75" customHeight="1">
      <c r="C163" s="179"/>
    </row>
    <row r="164" ht="18.75" customHeight="1">
      <c r="C164" s="179"/>
    </row>
    <row r="165" ht="18.75" customHeight="1">
      <c r="C165" s="179"/>
    </row>
    <row r="166" ht="18.75" customHeight="1">
      <c r="C166" s="179"/>
    </row>
    <row r="167" ht="18.75" customHeight="1">
      <c r="C167" s="179"/>
    </row>
    <row r="168" ht="18.75" customHeight="1">
      <c r="C168" s="179"/>
    </row>
    <row r="169" ht="18.75" customHeight="1">
      <c r="C169" s="179"/>
    </row>
    <row r="170" ht="18.75" customHeight="1">
      <c r="C170" s="179"/>
    </row>
    <row r="171" ht="18.75" customHeight="1">
      <c r="C171" s="179"/>
    </row>
    <row r="172" ht="18.75" customHeight="1">
      <c r="C172" s="179"/>
    </row>
    <row r="173" ht="18.75" customHeight="1">
      <c r="C173" s="179"/>
    </row>
    <row r="174" ht="18.75" customHeight="1">
      <c r="C174" s="179"/>
    </row>
    <row r="175" ht="18.75" customHeight="1">
      <c r="C175" s="179"/>
    </row>
    <row r="176" ht="18.75" customHeight="1">
      <c r="C176" s="179"/>
    </row>
    <row r="177" ht="18.75" customHeight="1">
      <c r="C177" s="179"/>
    </row>
    <row r="178" ht="18.75" customHeight="1">
      <c r="C178" s="179"/>
    </row>
    <row r="179" ht="18.75" customHeight="1">
      <c r="C179" s="179"/>
    </row>
    <row r="180" ht="18.75" customHeight="1">
      <c r="C180" s="179"/>
    </row>
    <row r="181" ht="18.75" customHeight="1">
      <c r="C181" s="179"/>
    </row>
    <row r="182" ht="18.75" customHeight="1">
      <c r="C182" s="179"/>
    </row>
    <row r="183" ht="18.75" customHeight="1">
      <c r="C183" s="179"/>
    </row>
    <row r="184" ht="18.75" customHeight="1">
      <c r="C184" s="179"/>
    </row>
    <row r="185" ht="18.75" customHeight="1">
      <c r="C185" s="179"/>
    </row>
    <row r="186" ht="18.75" customHeight="1">
      <c r="C186" s="179"/>
    </row>
    <row r="187" ht="18.75" customHeight="1">
      <c r="C187" s="179"/>
    </row>
    <row r="188" ht="18.75" customHeight="1">
      <c r="C188" s="179"/>
    </row>
    <row r="189" ht="18.75" customHeight="1">
      <c r="C189" s="179"/>
    </row>
    <row r="190" ht="18.75" customHeight="1">
      <c r="C190" s="179"/>
    </row>
    <row r="191" ht="18.75" customHeight="1">
      <c r="C191" s="179"/>
    </row>
    <row r="192" ht="18.75" customHeight="1">
      <c r="C192" s="179"/>
    </row>
    <row r="193" ht="18.75" customHeight="1">
      <c r="C193" s="179"/>
    </row>
    <row r="194" ht="18.75" customHeight="1">
      <c r="C194" s="179"/>
    </row>
    <row r="195" ht="12.75">
      <c r="C195" s="179"/>
    </row>
    <row r="196" ht="12.75">
      <c r="C196" s="179"/>
    </row>
    <row r="197" ht="12.75">
      <c r="C197" s="179"/>
    </row>
    <row r="198" ht="12.75">
      <c r="C198" s="179"/>
    </row>
    <row r="199" ht="12.75">
      <c r="C199" s="179"/>
    </row>
    <row r="200" ht="12.75">
      <c r="C200" s="179"/>
    </row>
    <row r="201" ht="12.75">
      <c r="C201" s="179"/>
    </row>
    <row r="202" ht="12.75">
      <c r="C202" s="179"/>
    </row>
    <row r="203" ht="12.75">
      <c r="C203" s="179"/>
    </row>
    <row r="204" ht="12.75">
      <c r="C204" s="179"/>
    </row>
    <row r="205" ht="12.75">
      <c r="C205" s="179"/>
    </row>
    <row r="206" ht="12.75">
      <c r="C206" s="179"/>
    </row>
    <row r="207" ht="12.75">
      <c r="C207" s="179"/>
    </row>
    <row r="208" ht="12.75">
      <c r="C208" s="179"/>
    </row>
  </sheetData>
  <sheetProtection/>
  <mergeCells count="33">
    <mergeCell ref="A93:C93"/>
    <mergeCell ref="A75:A76"/>
    <mergeCell ref="B75:B76"/>
    <mergeCell ref="C75:C76"/>
    <mergeCell ref="A78:A79"/>
    <mergeCell ref="B78:B79"/>
    <mergeCell ref="C78:C79"/>
    <mergeCell ref="A71:A72"/>
    <mergeCell ref="B71:B72"/>
    <mergeCell ref="C71:C72"/>
    <mergeCell ref="A73:A74"/>
    <mergeCell ref="B73:B74"/>
    <mergeCell ref="C73:C74"/>
    <mergeCell ref="B22:C22"/>
    <mergeCell ref="B24:C24"/>
    <mergeCell ref="B29:C29"/>
    <mergeCell ref="A31:A32"/>
    <mergeCell ref="B31:C32"/>
    <mergeCell ref="A69:A70"/>
    <mergeCell ref="B69:B70"/>
    <mergeCell ref="C69:C70"/>
    <mergeCell ref="A11:C11"/>
    <mergeCell ref="A12:C12"/>
    <mergeCell ref="A13:C13"/>
    <mergeCell ref="A14:C14"/>
    <mergeCell ref="A18:B19"/>
    <mergeCell ref="C18:C20"/>
    <mergeCell ref="A1:C1"/>
    <mergeCell ref="A2:C2"/>
    <mergeCell ref="A3:C3"/>
    <mergeCell ref="A4:C4"/>
    <mergeCell ref="A5:C5"/>
    <mergeCell ref="A9:C9"/>
  </mergeCells>
  <printOptions/>
  <pageMargins left="0.7086614173228347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76"/>
  <sheetViews>
    <sheetView zoomScalePageLayoutView="0" workbookViewId="0" topLeftCell="A43">
      <selection activeCell="I58" sqref="I58"/>
    </sheetView>
  </sheetViews>
  <sheetFormatPr defaultColWidth="9.140625" defaultRowHeight="12.75"/>
  <cols>
    <col min="1" max="1" width="24.28125" style="53" customWidth="1"/>
    <col min="2" max="2" width="56.7109375" style="53" customWidth="1"/>
    <col min="3" max="3" width="14.140625" style="53" customWidth="1"/>
    <col min="4" max="16384" width="9.140625" style="53" customWidth="1"/>
  </cols>
  <sheetData>
    <row r="1" spans="1:4" ht="18.75">
      <c r="A1" s="182" t="s">
        <v>117</v>
      </c>
      <c r="B1" s="182"/>
      <c r="C1" s="182"/>
      <c r="D1" s="74"/>
    </row>
    <row r="2" spans="1:4" ht="18.75">
      <c r="A2" s="182" t="s">
        <v>113</v>
      </c>
      <c r="B2" s="182"/>
      <c r="C2" s="182"/>
      <c r="D2" s="74"/>
    </row>
    <row r="3" spans="1:4" ht="18.75">
      <c r="A3" s="182" t="s">
        <v>271</v>
      </c>
      <c r="B3" s="182"/>
      <c r="C3" s="182"/>
      <c r="D3" s="74"/>
    </row>
    <row r="4" spans="1:4" ht="18.75">
      <c r="A4" s="182" t="s">
        <v>266</v>
      </c>
      <c r="B4" s="182"/>
      <c r="C4" s="182"/>
      <c r="D4" s="74"/>
    </row>
    <row r="5" spans="1:4" ht="18.75">
      <c r="A5" s="182" t="s">
        <v>449</v>
      </c>
      <c r="B5" s="182"/>
      <c r="C5" s="182"/>
      <c r="D5" s="74"/>
    </row>
    <row r="9" spans="1:4" ht="18.75">
      <c r="A9" s="182" t="s">
        <v>118</v>
      </c>
      <c r="B9" s="182"/>
      <c r="C9" s="182"/>
      <c r="D9" s="44"/>
    </row>
    <row r="10" spans="1:4" ht="18.75">
      <c r="A10" s="59"/>
      <c r="B10" s="59"/>
      <c r="C10" s="59" t="s">
        <v>113</v>
      </c>
      <c r="D10" s="44"/>
    </row>
    <row r="11" spans="1:4" ht="18.75">
      <c r="A11" s="182" t="s">
        <v>266</v>
      </c>
      <c r="B11" s="182"/>
      <c r="C11" s="182"/>
      <c r="D11" s="44"/>
    </row>
    <row r="12" spans="1:4" ht="18.75">
      <c r="A12" s="182" t="s">
        <v>264</v>
      </c>
      <c r="B12" s="182"/>
      <c r="C12" s="182"/>
      <c r="D12" s="44"/>
    </row>
    <row r="13" spans="1:4" ht="18.75">
      <c r="A13" s="59"/>
      <c r="B13" s="59"/>
      <c r="C13" s="59"/>
      <c r="D13" s="44"/>
    </row>
    <row r="14" spans="1:4" ht="18.75">
      <c r="A14" s="59"/>
      <c r="B14" s="59"/>
      <c r="C14" s="59"/>
      <c r="D14" s="44"/>
    </row>
    <row r="15" spans="1:3" ht="15">
      <c r="A15" s="69"/>
      <c r="B15" s="183"/>
      <c r="C15" s="183"/>
    </row>
    <row r="16" spans="1:3" ht="27.75" customHeight="1">
      <c r="A16" s="203" t="s">
        <v>273</v>
      </c>
      <c r="B16" s="203"/>
      <c r="C16" s="203"/>
    </row>
    <row r="17" ht="12.75">
      <c r="C17" s="70" t="s">
        <v>47</v>
      </c>
    </row>
    <row r="18" spans="1:3" ht="25.5">
      <c r="A18" s="50" t="s">
        <v>83</v>
      </c>
      <c r="B18" s="71" t="s">
        <v>2</v>
      </c>
      <c r="C18" s="50" t="s">
        <v>274</v>
      </c>
    </row>
    <row r="19" spans="1:3" ht="12.75">
      <c r="A19" s="72">
        <v>1</v>
      </c>
      <c r="B19" s="72">
        <v>2</v>
      </c>
      <c r="C19" s="72">
        <v>3</v>
      </c>
    </row>
    <row r="20" spans="1:3" ht="34.5" customHeight="1">
      <c r="A20" s="138" t="s">
        <v>275</v>
      </c>
      <c r="B20" s="139" t="s">
        <v>276</v>
      </c>
      <c r="C20" s="140">
        <f>SUM(C21+C23+C29+C31+C34+C36+C40+C45+C47)</f>
        <v>92413.33125</v>
      </c>
    </row>
    <row r="21" spans="1:3" ht="18" customHeight="1">
      <c r="A21" s="141" t="s">
        <v>277</v>
      </c>
      <c r="B21" s="142" t="s">
        <v>278</v>
      </c>
      <c r="C21" s="143">
        <f>SUM(C22)</f>
        <v>6945</v>
      </c>
    </row>
    <row r="22" spans="1:6" ht="18" customHeight="1">
      <c r="A22" s="72" t="s">
        <v>72</v>
      </c>
      <c r="B22" s="144" t="s">
        <v>279</v>
      </c>
      <c r="C22" s="145">
        <v>6945</v>
      </c>
      <c r="F22" s="180"/>
    </row>
    <row r="23" spans="1:3" ht="30.75" customHeight="1">
      <c r="A23" s="141" t="s">
        <v>280</v>
      </c>
      <c r="B23" s="142" t="s">
        <v>281</v>
      </c>
      <c r="C23" s="143">
        <f>C24</f>
        <v>1239.51422</v>
      </c>
    </row>
    <row r="24" spans="1:3" ht="30.75" customHeight="1">
      <c r="A24" s="146" t="s">
        <v>104</v>
      </c>
      <c r="B24" s="147" t="s">
        <v>282</v>
      </c>
      <c r="C24" s="143">
        <f>SUM(C25:C28)</f>
        <v>1239.51422</v>
      </c>
    </row>
    <row r="25" spans="1:3" s="68" customFormat="1" ht="57" customHeight="1">
      <c r="A25" s="71" t="s">
        <v>283</v>
      </c>
      <c r="B25" s="85" t="s">
        <v>284</v>
      </c>
      <c r="C25" s="148">
        <f>459.66461+9.24355</f>
        <v>468.90816</v>
      </c>
    </row>
    <row r="26" spans="1:3" s="68" customFormat="1" ht="66.75" customHeight="1">
      <c r="A26" s="71" t="s">
        <v>285</v>
      </c>
      <c r="B26" s="85" t="s">
        <v>286</v>
      </c>
      <c r="C26" s="148">
        <f>3.52776-0.14889</f>
        <v>3.3788699999999996</v>
      </c>
    </row>
    <row r="27" spans="1:3" s="68" customFormat="1" ht="55.5" customHeight="1">
      <c r="A27" s="71" t="s">
        <v>287</v>
      </c>
      <c r="B27" s="85" t="s">
        <v>288</v>
      </c>
      <c r="C27" s="148">
        <f>840.19205+17.62118</f>
        <v>857.81323</v>
      </c>
    </row>
    <row r="28" spans="1:3" s="68" customFormat="1" ht="55.5" customHeight="1">
      <c r="A28" s="71" t="s">
        <v>289</v>
      </c>
      <c r="B28" s="85" t="s">
        <v>290</v>
      </c>
      <c r="C28" s="148">
        <f>-71.08349+(-19.50255)</f>
        <v>-90.58604</v>
      </c>
    </row>
    <row r="29" spans="1:3" ht="18" customHeight="1">
      <c r="A29" s="141" t="s">
        <v>291</v>
      </c>
      <c r="B29" s="149" t="s">
        <v>292</v>
      </c>
      <c r="C29" s="143">
        <f>SUM(C30)</f>
        <v>83082.68267000001</v>
      </c>
    </row>
    <row r="30" spans="1:4" ht="18" customHeight="1">
      <c r="A30" s="72" t="s">
        <v>73</v>
      </c>
      <c r="B30" s="73" t="s">
        <v>293</v>
      </c>
      <c r="C30" s="145">
        <f>27700+45777.38137+9605.3013</f>
        <v>83082.68267000001</v>
      </c>
      <c r="D30" s="64"/>
    </row>
    <row r="31" spans="1:3" ht="18" customHeight="1">
      <c r="A31" s="141" t="s">
        <v>294</v>
      </c>
      <c r="B31" s="142" t="s">
        <v>295</v>
      </c>
      <c r="C31" s="143">
        <f>SUM(C32:C33)</f>
        <v>198.2</v>
      </c>
    </row>
    <row r="32" spans="1:6" ht="18" customHeight="1">
      <c r="A32" s="72" t="s">
        <v>74</v>
      </c>
      <c r="B32" s="73" t="s">
        <v>296</v>
      </c>
      <c r="C32" s="145">
        <v>9.2</v>
      </c>
      <c r="F32" s="180"/>
    </row>
    <row r="33" spans="1:6" ht="18" customHeight="1">
      <c r="A33" s="72" t="s">
        <v>75</v>
      </c>
      <c r="B33" s="73" t="s">
        <v>297</v>
      </c>
      <c r="C33" s="145">
        <v>189</v>
      </c>
      <c r="F33" s="180"/>
    </row>
    <row r="34" spans="1:3" ht="18" customHeight="1">
      <c r="A34" s="141" t="s">
        <v>298</v>
      </c>
      <c r="B34" s="150" t="s">
        <v>299</v>
      </c>
      <c r="C34" s="143">
        <f>SUM(C35)</f>
        <v>41.95426</v>
      </c>
    </row>
    <row r="35" spans="1:6" ht="48" customHeight="1">
      <c r="A35" s="72" t="s">
        <v>300</v>
      </c>
      <c r="B35" s="151" t="s">
        <v>301</v>
      </c>
      <c r="C35" s="145">
        <v>41.95426</v>
      </c>
      <c r="F35" s="180"/>
    </row>
    <row r="36" spans="1:3" ht="48" customHeight="1">
      <c r="A36" s="141" t="s">
        <v>302</v>
      </c>
      <c r="B36" s="150" t="s">
        <v>303</v>
      </c>
      <c r="C36" s="143">
        <f>C37</f>
        <v>825.20436</v>
      </c>
    </row>
    <row r="37" spans="1:3" s="68" customFormat="1" ht="74.25" customHeight="1">
      <c r="A37" s="152" t="s">
        <v>304</v>
      </c>
      <c r="B37" s="153" t="s">
        <v>305</v>
      </c>
      <c r="C37" s="154">
        <f>C38+C39</f>
        <v>825.20436</v>
      </c>
    </row>
    <row r="38" spans="1:6" s="68" customFormat="1" ht="66" customHeight="1">
      <c r="A38" s="71" t="s">
        <v>76</v>
      </c>
      <c r="B38" s="155" t="s">
        <v>108</v>
      </c>
      <c r="C38" s="148">
        <v>325.20436</v>
      </c>
      <c r="F38" s="156"/>
    </row>
    <row r="39" spans="1:3" s="68" customFormat="1" ht="42" customHeight="1">
      <c r="A39" s="71" t="s">
        <v>114</v>
      </c>
      <c r="B39" s="155" t="s">
        <v>115</v>
      </c>
      <c r="C39" s="148">
        <f>350+150</f>
        <v>500</v>
      </c>
    </row>
    <row r="40" spans="1:3" ht="27" customHeight="1">
      <c r="A40" s="141" t="s">
        <v>306</v>
      </c>
      <c r="B40" s="149" t="s">
        <v>307</v>
      </c>
      <c r="C40" s="143">
        <f>C41+C43</f>
        <v>65.27574</v>
      </c>
    </row>
    <row r="41" spans="1:3" s="68" customFormat="1" ht="33.75" customHeight="1">
      <c r="A41" s="152" t="s">
        <v>308</v>
      </c>
      <c r="B41" s="157" t="s">
        <v>309</v>
      </c>
      <c r="C41" s="154">
        <f>C42</f>
        <v>64.95</v>
      </c>
    </row>
    <row r="42" spans="1:6" s="68" customFormat="1" ht="39.75" customHeight="1">
      <c r="A42" s="71" t="s">
        <v>310</v>
      </c>
      <c r="B42" s="86" t="s">
        <v>191</v>
      </c>
      <c r="C42" s="148">
        <v>64.95</v>
      </c>
      <c r="F42" s="156"/>
    </row>
    <row r="43" spans="1:6" s="68" customFormat="1" ht="39.75" customHeight="1">
      <c r="A43" s="152" t="s">
        <v>446</v>
      </c>
      <c r="B43" s="157" t="s">
        <v>447</v>
      </c>
      <c r="C43" s="154">
        <f>C44</f>
        <v>0.32574</v>
      </c>
      <c r="F43" s="156"/>
    </row>
    <row r="44" spans="1:6" s="68" customFormat="1" ht="39.75" customHeight="1">
      <c r="A44" s="71" t="s">
        <v>445</v>
      </c>
      <c r="B44" s="86" t="s">
        <v>377</v>
      </c>
      <c r="C44" s="148">
        <v>0.32574</v>
      </c>
      <c r="F44" s="156"/>
    </row>
    <row r="45" spans="1:3" ht="21.75" customHeight="1">
      <c r="A45" s="141" t="s">
        <v>311</v>
      </c>
      <c r="B45" s="149" t="s">
        <v>312</v>
      </c>
      <c r="C45" s="143">
        <f>SUM(C46)</f>
        <v>15.5</v>
      </c>
    </row>
    <row r="46" spans="1:3" s="68" customFormat="1" ht="43.5" customHeight="1">
      <c r="A46" s="71" t="s">
        <v>77</v>
      </c>
      <c r="B46" s="155" t="s">
        <v>313</v>
      </c>
      <c r="C46" s="148">
        <f>6.5+2.5+6.5</f>
        <v>15.5</v>
      </c>
    </row>
    <row r="47" spans="1:3" ht="43.5" customHeight="1" hidden="1">
      <c r="A47" s="141" t="s">
        <v>314</v>
      </c>
      <c r="B47" s="150" t="s">
        <v>315</v>
      </c>
      <c r="C47" s="143">
        <f>C48</f>
        <v>0</v>
      </c>
    </row>
    <row r="48" spans="1:3" ht="43.5" customHeight="1" hidden="1">
      <c r="A48" s="146" t="s">
        <v>316</v>
      </c>
      <c r="B48" s="158" t="s">
        <v>315</v>
      </c>
      <c r="C48" s="159">
        <f>C49</f>
        <v>0</v>
      </c>
    </row>
    <row r="49" spans="1:3" ht="43.5" customHeight="1" hidden="1">
      <c r="A49" s="72" t="s">
        <v>105</v>
      </c>
      <c r="B49" s="151" t="s">
        <v>109</v>
      </c>
      <c r="C49" s="145"/>
    </row>
    <row r="50" spans="1:3" ht="30" customHeight="1">
      <c r="A50" s="138" t="s">
        <v>317</v>
      </c>
      <c r="B50" s="160" t="s">
        <v>318</v>
      </c>
      <c r="C50" s="140">
        <f>SUM(C51)</f>
        <v>94584.72675999999</v>
      </c>
    </row>
    <row r="51" spans="1:3" ht="32.25" customHeight="1">
      <c r="A51" s="141" t="s">
        <v>319</v>
      </c>
      <c r="B51" s="149" t="s">
        <v>320</v>
      </c>
      <c r="C51" s="143">
        <f>SUM(C52+C55+C60+C65)</f>
        <v>94584.72675999999</v>
      </c>
    </row>
    <row r="52" spans="1:3" ht="32.25" customHeight="1">
      <c r="A52" s="138" t="s">
        <v>468</v>
      </c>
      <c r="B52" s="160" t="s">
        <v>321</v>
      </c>
      <c r="C52" s="140">
        <f>C53+C54</f>
        <v>74240.36863</v>
      </c>
    </row>
    <row r="53" spans="1:3" s="68" customFormat="1" ht="38.25" customHeight="1">
      <c r="A53" s="71" t="s">
        <v>451</v>
      </c>
      <c r="B53" s="85" t="s">
        <v>110</v>
      </c>
      <c r="C53" s="148">
        <v>435</v>
      </c>
    </row>
    <row r="54" spans="1:3" s="68" customFormat="1" ht="38.25" customHeight="1">
      <c r="A54" s="71" t="s">
        <v>452</v>
      </c>
      <c r="B54" s="85" t="s">
        <v>192</v>
      </c>
      <c r="C54" s="148">
        <f>41650+30516.56863+1369.5+269.3</f>
        <v>73805.36863</v>
      </c>
    </row>
    <row r="55" spans="1:3" ht="36.75" customHeight="1">
      <c r="A55" s="138" t="s">
        <v>469</v>
      </c>
      <c r="B55" s="160" t="s">
        <v>322</v>
      </c>
      <c r="C55" s="140">
        <f>C56+C57+C58+C59</f>
        <v>10674.08</v>
      </c>
    </row>
    <row r="56" spans="1:3" ht="81" customHeight="1">
      <c r="A56" s="72" t="s">
        <v>458</v>
      </c>
      <c r="B56" s="73" t="s">
        <v>336</v>
      </c>
      <c r="C56" s="145">
        <f>257-257</f>
        <v>0</v>
      </c>
    </row>
    <row r="57" spans="1:3" ht="79.5" customHeight="1" hidden="1">
      <c r="A57" s="72" t="s">
        <v>323</v>
      </c>
      <c r="B57" s="73" t="s">
        <v>324</v>
      </c>
      <c r="C57" s="145"/>
    </row>
    <row r="58" spans="1:3" s="68" customFormat="1" ht="79.5" customHeight="1">
      <c r="A58" s="71" t="s">
        <v>458</v>
      </c>
      <c r="B58" s="86" t="s">
        <v>325</v>
      </c>
      <c r="C58" s="148">
        <v>10000</v>
      </c>
    </row>
    <row r="59" spans="1:3" s="68" customFormat="1" ht="77.25" customHeight="1">
      <c r="A59" s="71" t="s">
        <v>458</v>
      </c>
      <c r="B59" s="86" t="s">
        <v>326</v>
      </c>
      <c r="C59" s="148">
        <v>674.08</v>
      </c>
    </row>
    <row r="60" spans="1:3" ht="27">
      <c r="A60" s="141" t="s">
        <v>470</v>
      </c>
      <c r="B60" s="149" t="s">
        <v>327</v>
      </c>
      <c r="C60" s="161">
        <f>C61+C62+C63</f>
        <v>247.57813000000002</v>
      </c>
    </row>
    <row r="61" spans="1:3" s="68" customFormat="1" ht="65.25" customHeight="1">
      <c r="A61" s="71" t="s">
        <v>459</v>
      </c>
      <c r="B61" s="86" t="s">
        <v>328</v>
      </c>
      <c r="C61" s="164">
        <v>20.5</v>
      </c>
    </row>
    <row r="62" spans="1:3" s="68" customFormat="1" ht="38.25">
      <c r="A62" s="71" t="s">
        <v>460</v>
      </c>
      <c r="B62" s="86" t="s">
        <v>112</v>
      </c>
      <c r="C62" s="164">
        <f>169.4+9.494+14.78413</f>
        <v>193.67813</v>
      </c>
    </row>
    <row r="63" spans="1:3" ht="25.5">
      <c r="A63" s="72" t="s">
        <v>461</v>
      </c>
      <c r="B63" s="162" t="s">
        <v>111</v>
      </c>
      <c r="C63" s="163">
        <v>33.4</v>
      </c>
    </row>
    <row r="64" spans="1:3" s="68" customFormat="1" ht="65.25" customHeight="1" hidden="1">
      <c r="A64" s="71" t="s">
        <v>193</v>
      </c>
      <c r="B64" s="86" t="s">
        <v>329</v>
      </c>
      <c r="C64" s="164">
        <v>0</v>
      </c>
    </row>
    <row r="65" spans="1:3" ht="18" customHeight="1">
      <c r="A65" s="141" t="s">
        <v>471</v>
      </c>
      <c r="B65" s="160" t="s">
        <v>330</v>
      </c>
      <c r="C65" s="165">
        <f>C67+C68+C69+C66</f>
        <v>9422.7</v>
      </c>
    </row>
    <row r="66" spans="1:3" ht="58.5" customHeight="1">
      <c r="A66" s="72" t="s">
        <v>463</v>
      </c>
      <c r="B66" s="73" t="s">
        <v>440</v>
      </c>
      <c r="C66" s="163">
        <v>27.7</v>
      </c>
    </row>
    <row r="67" spans="1:3" s="68" customFormat="1" ht="54" customHeight="1">
      <c r="A67" s="71" t="s">
        <v>464</v>
      </c>
      <c r="B67" s="86" t="s">
        <v>331</v>
      </c>
      <c r="C67" s="148">
        <v>9395</v>
      </c>
    </row>
    <row r="68" spans="1:3" s="68" customFormat="1" ht="49.5" customHeight="1" hidden="1">
      <c r="A68" s="71" t="s">
        <v>332</v>
      </c>
      <c r="B68" s="86" t="s">
        <v>333</v>
      </c>
      <c r="C68" s="148"/>
    </row>
    <row r="69" spans="1:3" s="68" customFormat="1" ht="49.5" customHeight="1" hidden="1">
      <c r="A69" s="71" t="s">
        <v>194</v>
      </c>
      <c r="B69" s="86" t="s">
        <v>334</v>
      </c>
      <c r="C69" s="148">
        <v>0</v>
      </c>
    </row>
    <row r="70" spans="1:3" ht="12.75">
      <c r="A70" s="72"/>
      <c r="B70" s="58" t="s">
        <v>335</v>
      </c>
      <c r="C70" s="165">
        <f>SUM(C20+C50)</f>
        <v>186998.05800999998</v>
      </c>
    </row>
    <row r="74" ht="12.75">
      <c r="C74" s="180"/>
    </row>
    <row r="76" ht="12.75">
      <c r="C76" s="180"/>
    </row>
  </sheetData>
  <sheetProtection/>
  <mergeCells count="10">
    <mergeCell ref="A11:C11"/>
    <mergeCell ref="A12:C12"/>
    <mergeCell ref="B15:C15"/>
    <mergeCell ref="A16:C16"/>
    <mergeCell ref="A1:C1"/>
    <mergeCell ref="A2:C2"/>
    <mergeCell ref="A3:C3"/>
    <mergeCell ref="A4:C4"/>
    <mergeCell ref="A5:C5"/>
    <mergeCell ref="A9:C9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7.00390625" style="53" customWidth="1"/>
    <col min="2" max="2" width="4.00390625" style="53" customWidth="1"/>
    <col min="3" max="3" width="48.28125" style="53" customWidth="1"/>
    <col min="4" max="4" width="14.28125" style="53" customWidth="1"/>
    <col min="5" max="6" width="9.140625" style="53" customWidth="1"/>
    <col min="7" max="7" width="12.140625" style="53" customWidth="1"/>
    <col min="8" max="16384" width="9.140625" style="53" customWidth="1"/>
  </cols>
  <sheetData>
    <row r="1" spans="1:4" ht="18.75">
      <c r="A1" s="208" t="s">
        <v>118</v>
      </c>
      <c r="B1" s="208"/>
      <c r="C1" s="208"/>
      <c r="D1" s="208"/>
    </row>
    <row r="2" spans="1:4" ht="18.75">
      <c r="A2" s="208" t="s">
        <v>113</v>
      </c>
      <c r="B2" s="208"/>
      <c r="C2" s="208"/>
      <c r="D2" s="208"/>
    </row>
    <row r="3" spans="1:4" ht="18.75">
      <c r="A3" s="208" t="s">
        <v>271</v>
      </c>
      <c r="B3" s="208"/>
      <c r="C3" s="208"/>
      <c r="D3" s="208"/>
    </row>
    <row r="4" spans="1:4" ht="18.75">
      <c r="A4" s="208" t="s">
        <v>266</v>
      </c>
      <c r="B4" s="208"/>
      <c r="C4" s="208"/>
      <c r="D4" s="208"/>
    </row>
    <row r="5" spans="1:4" ht="18.75">
      <c r="A5" s="208" t="s">
        <v>449</v>
      </c>
      <c r="B5" s="208"/>
      <c r="C5" s="208"/>
      <c r="D5" s="208"/>
    </row>
    <row r="6" ht="15.75" customHeight="1"/>
    <row r="7" ht="15.75" customHeight="1"/>
    <row r="8" ht="15.75" customHeight="1"/>
    <row r="9" spans="1:4" ht="18.75">
      <c r="A9" s="182" t="s">
        <v>119</v>
      </c>
      <c r="B9" s="182"/>
      <c r="C9" s="182"/>
      <c r="D9" s="182"/>
    </row>
    <row r="10" spans="1:4" ht="18.75">
      <c r="A10" s="182" t="s">
        <v>113</v>
      </c>
      <c r="B10" s="182"/>
      <c r="C10" s="182"/>
      <c r="D10" s="182"/>
    </row>
    <row r="11" spans="1:4" ht="18.75">
      <c r="A11" s="182" t="s">
        <v>266</v>
      </c>
      <c r="B11" s="182"/>
      <c r="C11" s="182"/>
      <c r="D11" s="182"/>
    </row>
    <row r="12" spans="1:4" ht="18.75">
      <c r="A12" s="182" t="s">
        <v>264</v>
      </c>
      <c r="B12" s="182"/>
      <c r="C12" s="182"/>
      <c r="D12" s="182"/>
    </row>
    <row r="13" spans="1:4" ht="18.75">
      <c r="A13" s="182"/>
      <c r="B13" s="182"/>
      <c r="C13" s="182"/>
      <c r="D13" s="182"/>
    </row>
    <row r="14" spans="1:4" ht="15">
      <c r="A14" s="48"/>
      <c r="B14" s="48"/>
      <c r="C14" s="48"/>
      <c r="D14" s="48"/>
    </row>
    <row r="15" spans="3:4" ht="15">
      <c r="C15" s="183"/>
      <c r="D15" s="183"/>
    </row>
    <row r="16" spans="1:4" ht="24.75" customHeight="1">
      <c r="A16" s="209" t="s">
        <v>265</v>
      </c>
      <c r="B16" s="209"/>
      <c r="C16" s="209"/>
      <c r="D16" s="209"/>
    </row>
    <row r="17" ht="12.75">
      <c r="D17" s="70" t="s">
        <v>47</v>
      </c>
    </row>
    <row r="18" spans="1:4" ht="25.5">
      <c r="A18" s="50" t="s">
        <v>83</v>
      </c>
      <c r="B18" s="210" t="s">
        <v>2</v>
      </c>
      <c r="C18" s="211"/>
      <c r="D18" s="50" t="s">
        <v>256</v>
      </c>
    </row>
    <row r="19" spans="1:4" ht="12.75">
      <c r="A19" s="72">
        <v>1</v>
      </c>
      <c r="B19" s="212">
        <v>2</v>
      </c>
      <c r="C19" s="213"/>
      <c r="D19" s="72">
        <v>3</v>
      </c>
    </row>
    <row r="20" spans="1:4" ht="24.75" customHeight="1">
      <c r="A20" s="126"/>
      <c r="B20" s="214" t="s">
        <v>255</v>
      </c>
      <c r="C20" s="215"/>
      <c r="D20" s="127">
        <f>SUM(D21)</f>
        <v>33702.053929999995</v>
      </c>
    </row>
    <row r="21" spans="1:4" ht="26.25" customHeight="1">
      <c r="A21" s="125" t="s">
        <v>84</v>
      </c>
      <c r="B21" s="204" t="s">
        <v>85</v>
      </c>
      <c r="C21" s="205"/>
      <c r="D21" s="128">
        <f>SUM(D22+D26)</f>
        <v>33702.053929999995</v>
      </c>
    </row>
    <row r="22" spans="1:4" ht="14.25" customHeight="1">
      <c r="A22" s="125" t="s">
        <v>86</v>
      </c>
      <c r="B22" s="206" t="s">
        <v>87</v>
      </c>
      <c r="C22" s="207"/>
      <c r="D22" s="128">
        <f>SUM(D23)</f>
        <v>-186998.05801</v>
      </c>
    </row>
    <row r="23" spans="1:4" ht="12.75" customHeight="1">
      <c r="A23" s="129" t="s">
        <v>88</v>
      </c>
      <c r="B23" s="129"/>
      <c r="C23" s="45" t="s">
        <v>89</v>
      </c>
      <c r="D23" s="128">
        <f>SUM(D24)</f>
        <v>-186998.05801</v>
      </c>
    </row>
    <row r="24" spans="1:4" s="68" customFormat="1" ht="25.5">
      <c r="A24" s="125" t="s">
        <v>90</v>
      </c>
      <c r="B24" s="125"/>
      <c r="C24" s="124" t="s">
        <v>91</v>
      </c>
      <c r="D24" s="130">
        <f>SUM(D25)</f>
        <v>-186998.05801</v>
      </c>
    </row>
    <row r="25" spans="1:4" ht="25.5">
      <c r="A25" s="125" t="s">
        <v>92</v>
      </c>
      <c r="B25" s="125"/>
      <c r="C25" s="46" t="s">
        <v>93</v>
      </c>
      <c r="D25" s="128">
        <v>-186998.05801</v>
      </c>
    </row>
    <row r="26" spans="1:4" ht="14.25" customHeight="1">
      <c r="A26" s="131" t="s">
        <v>94</v>
      </c>
      <c r="B26" s="206" t="s">
        <v>95</v>
      </c>
      <c r="C26" s="207"/>
      <c r="D26" s="128">
        <f>D27</f>
        <v>220700.11194</v>
      </c>
    </row>
    <row r="27" spans="1:4" ht="12.75">
      <c r="A27" s="125" t="s">
        <v>96</v>
      </c>
      <c r="B27" s="125"/>
      <c r="C27" s="45" t="s">
        <v>97</v>
      </c>
      <c r="D27" s="128">
        <f>D28</f>
        <v>220700.11194</v>
      </c>
    </row>
    <row r="28" spans="1:4" ht="25.5">
      <c r="A28" s="129" t="s">
        <v>98</v>
      </c>
      <c r="B28" s="129"/>
      <c r="C28" s="45" t="s">
        <v>99</v>
      </c>
      <c r="D28" s="128">
        <f>D29</f>
        <v>220700.11194</v>
      </c>
    </row>
    <row r="29" spans="1:4" ht="25.5">
      <c r="A29" s="129" t="s">
        <v>100</v>
      </c>
      <c r="B29" s="129"/>
      <c r="C29" s="47" t="s">
        <v>101</v>
      </c>
      <c r="D29" s="128">
        <v>220700.11194</v>
      </c>
    </row>
  </sheetData>
  <sheetProtection/>
  <mergeCells count="18">
    <mergeCell ref="A1:D1"/>
    <mergeCell ref="A2:D2"/>
    <mergeCell ref="A3:D3"/>
    <mergeCell ref="A4:D4"/>
    <mergeCell ref="A5:D5"/>
    <mergeCell ref="B26:C26"/>
    <mergeCell ref="A16:D16"/>
    <mergeCell ref="B18:C18"/>
    <mergeCell ref="B19:C19"/>
    <mergeCell ref="B20:C20"/>
    <mergeCell ref="B21:C21"/>
    <mergeCell ref="B22:C22"/>
    <mergeCell ref="A9:D9"/>
    <mergeCell ref="A10:D10"/>
    <mergeCell ref="A11:D11"/>
    <mergeCell ref="A12:D12"/>
    <mergeCell ref="A13:D13"/>
    <mergeCell ref="C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M309"/>
  <sheetViews>
    <sheetView zoomScalePageLayoutView="0" workbookViewId="0" topLeftCell="A1">
      <selection activeCell="I301" sqref="I301"/>
    </sheetView>
  </sheetViews>
  <sheetFormatPr defaultColWidth="9.140625" defaultRowHeight="12.75"/>
  <cols>
    <col min="1" max="1" width="2.8515625" style="1" customWidth="1"/>
    <col min="2" max="2" width="4.7109375" style="1" customWidth="1"/>
    <col min="3" max="3" width="4.8515625" style="1" customWidth="1"/>
    <col min="4" max="4" width="10.7109375" style="1" customWidth="1"/>
    <col min="5" max="5" width="4.421875" style="1" customWidth="1"/>
    <col min="6" max="6" width="53.28125" style="2" customWidth="1"/>
    <col min="7" max="7" width="13.421875" style="68" customWidth="1"/>
    <col min="8" max="13" width="9.140625" style="87" customWidth="1"/>
    <col min="14" max="16384" width="9.140625" style="53" customWidth="1"/>
  </cols>
  <sheetData>
    <row r="1" spans="1:13" ht="18.75">
      <c r="A1" s="208" t="s">
        <v>119</v>
      </c>
      <c r="B1" s="208"/>
      <c r="C1" s="208"/>
      <c r="D1" s="208"/>
      <c r="E1" s="208"/>
      <c r="F1" s="208"/>
      <c r="G1" s="208"/>
      <c r="H1" s="53"/>
      <c r="I1" s="53"/>
      <c r="J1" s="53"/>
      <c r="K1" s="53"/>
      <c r="L1" s="53"/>
      <c r="M1" s="53"/>
    </row>
    <row r="2" spans="1:13" ht="18.75">
      <c r="A2" s="208" t="s">
        <v>113</v>
      </c>
      <c r="B2" s="208"/>
      <c r="C2" s="208"/>
      <c r="D2" s="208"/>
      <c r="E2" s="208"/>
      <c r="F2" s="208"/>
      <c r="G2" s="208"/>
      <c r="H2" s="53"/>
      <c r="I2" s="53"/>
      <c r="J2" s="53"/>
      <c r="K2" s="53"/>
      <c r="L2" s="53"/>
      <c r="M2" s="53"/>
    </row>
    <row r="3" spans="1:13" ht="18.75">
      <c r="A3" s="208" t="s">
        <v>271</v>
      </c>
      <c r="B3" s="208"/>
      <c r="C3" s="208"/>
      <c r="D3" s="208"/>
      <c r="E3" s="208"/>
      <c r="F3" s="208"/>
      <c r="G3" s="208"/>
      <c r="H3" s="53"/>
      <c r="I3" s="53"/>
      <c r="J3" s="53"/>
      <c r="K3" s="53"/>
      <c r="L3" s="53"/>
      <c r="M3" s="53"/>
    </row>
    <row r="4" spans="1:13" ht="18.75">
      <c r="A4" s="208" t="s">
        <v>266</v>
      </c>
      <c r="B4" s="208"/>
      <c r="C4" s="208"/>
      <c r="D4" s="208"/>
      <c r="E4" s="208"/>
      <c r="F4" s="208"/>
      <c r="G4" s="208"/>
      <c r="H4" s="53"/>
      <c r="I4" s="53"/>
      <c r="J4" s="53"/>
      <c r="K4" s="53"/>
      <c r="L4" s="53"/>
      <c r="M4" s="53"/>
    </row>
    <row r="5" spans="1:13" ht="18.75">
      <c r="A5" s="208" t="s">
        <v>449</v>
      </c>
      <c r="B5" s="208"/>
      <c r="C5" s="208"/>
      <c r="D5" s="208"/>
      <c r="E5" s="208"/>
      <c r="F5" s="208"/>
      <c r="G5" s="208"/>
      <c r="H5" s="53"/>
      <c r="I5" s="53"/>
      <c r="J5" s="53"/>
      <c r="K5" s="53"/>
      <c r="L5" s="53"/>
      <c r="M5" s="53"/>
    </row>
    <row r="6" ht="15.75" customHeight="1"/>
    <row r="7" ht="15.75" customHeight="1"/>
    <row r="8" ht="15.75" customHeight="1"/>
    <row r="9" spans="1:13" ht="18.75">
      <c r="A9" s="182" t="s">
        <v>120</v>
      </c>
      <c r="B9" s="182"/>
      <c r="C9" s="182"/>
      <c r="D9" s="182"/>
      <c r="E9" s="182"/>
      <c r="F9" s="182"/>
      <c r="G9" s="182"/>
      <c r="H9" s="53"/>
      <c r="I9" s="53"/>
      <c r="J9" s="53"/>
      <c r="K9" s="53"/>
      <c r="L9" s="53"/>
      <c r="M9" s="53"/>
    </row>
    <row r="10" spans="1:13" ht="18.75">
      <c r="A10" s="182" t="s">
        <v>113</v>
      </c>
      <c r="B10" s="182"/>
      <c r="C10" s="182"/>
      <c r="D10" s="182"/>
      <c r="E10" s="182"/>
      <c r="F10" s="182"/>
      <c r="G10" s="182"/>
      <c r="H10" s="53"/>
      <c r="I10" s="53"/>
      <c r="J10" s="53"/>
      <c r="K10" s="53"/>
      <c r="L10" s="53"/>
      <c r="M10" s="53"/>
    </row>
    <row r="11" spans="1:13" ht="18.75">
      <c r="A11" s="182" t="s">
        <v>266</v>
      </c>
      <c r="B11" s="182"/>
      <c r="C11" s="182"/>
      <c r="D11" s="182"/>
      <c r="E11" s="182"/>
      <c r="F11" s="182"/>
      <c r="G11" s="182"/>
      <c r="H11" s="53"/>
      <c r="I11" s="53"/>
      <c r="J11" s="53"/>
      <c r="K11" s="53"/>
      <c r="L11" s="53"/>
      <c r="M11" s="53"/>
    </row>
    <row r="12" spans="1:13" ht="18.75">
      <c r="A12" s="182" t="s">
        <v>264</v>
      </c>
      <c r="B12" s="182"/>
      <c r="C12" s="182"/>
      <c r="D12" s="182"/>
      <c r="E12" s="182"/>
      <c r="F12" s="182"/>
      <c r="G12" s="182"/>
      <c r="H12" s="53"/>
      <c r="I12" s="53"/>
      <c r="J12" s="53"/>
      <c r="K12" s="53"/>
      <c r="L12" s="53"/>
      <c r="M12" s="53"/>
    </row>
    <row r="13" spans="1:13" ht="18.75">
      <c r="A13" s="48"/>
      <c r="B13" s="48"/>
      <c r="C13" s="48"/>
      <c r="D13" s="48"/>
      <c r="E13" s="48"/>
      <c r="F13" s="182"/>
      <c r="G13" s="182"/>
      <c r="H13" s="53"/>
      <c r="I13" s="53"/>
      <c r="J13" s="53"/>
      <c r="K13" s="53"/>
      <c r="L13" s="53"/>
      <c r="M13" s="53"/>
    </row>
    <row r="14" spans="6:13" ht="12.75" customHeight="1">
      <c r="F14" s="4"/>
      <c r="G14" s="53"/>
      <c r="H14" s="53"/>
      <c r="I14" s="53"/>
      <c r="J14" s="53"/>
      <c r="K14" s="53"/>
      <c r="L14" s="53"/>
      <c r="M14" s="53"/>
    </row>
    <row r="15" spans="6:13" ht="15" customHeight="1">
      <c r="F15" s="5"/>
      <c r="G15" s="53"/>
      <c r="H15" s="53"/>
      <c r="I15" s="53"/>
      <c r="J15" s="53"/>
      <c r="K15" s="53"/>
      <c r="L15" s="53"/>
      <c r="M15" s="53"/>
    </row>
    <row r="16" spans="1:13" ht="69.75" customHeight="1">
      <c r="A16" s="216" t="s">
        <v>250</v>
      </c>
      <c r="B16" s="216"/>
      <c r="C16" s="216"/>
      <c r="D16" s="216"/>
      <c r="E16" s="216"/>
      <c r="F16" s="216"/>
      <c r="G16" s="216"/>
      <c r="H16" s="53"/>
      <c r="I16" s="53"/>
      <c r="J16" s="53"/>
      <c r="K16" s="53"/>
      <c r="L16" s="53"/>
      <c r="M16" s="53"/>
    </row>
    <row r="17" spans="1:7" ht="10.5" customHeight="1">
      <c r="A17" s="6"/>
      <c r="B17" s="6"/>
      <c r="C17" s="6"/>
      <c r="D17" s="6"/>
      <c r="E17" s="6"/>
      <c r="F17" s="6"/>
      <c r="G17" s="7"/>
    </row>
    <row r="18" spans="1:7" ht="15" customHeight="1">
      <c r="A18" s="8"/>
      <c r="F18" s="9"/>
      <c r="G18" s="10" t="s">
        <v>47</v>
      </c>
    </row>
    <row r="19" spans="1:7" ht="12.75" customHeight="1">
      <c r="A19" s="184" t="s">
        <v>48</v>
      </c>
      <c r="B19" s="217" t="s">
        <v>3</v>
      </c>
      <c r="C19" s="217" t="s">
        <v>4</v>
      </c>
      <c r="D19" s="217" t="s">
        <v>23</v>
      </c>
      <c r="E19" s="217" t="s">
        <v>24</v>
      </c>
      <c r="F19" s="218" t="s">
        <v>2</v>
      </c>
      <c r="G19" s="220" t="s">
        <v>5</v>
      </c>
    </row>
    <row r="20" spans="1:7" ht="29.25" customHeight="1">
      <c r="A20" s="184"/>
      <c r="B20" s="217"/>
      <c r="C20" s="217"/>
      <c r="D20" s="217"/>
      <c r="E20" s="217"/>
      <c r="F20" s="219"/>
      <c r="G20" s="220"/>
    </row>
    <row r="21" spans="1:13" s="60" customFormat="1" ht="12" customHeight="1">
      <c r="A21" s="41" t="s">
        <v>6</v>
      </c>
      <c r="B21" s="42" t="s">
        <v>11</v>
      </c>
      <c r="C21" s="42" t="s">
        <v>13</v>
      </c>
      <c r="D21" s="42" t="s">
        <v>28</v>
      </c>
      <c r="E21" s="42" t="s">
        <v>15</v>
      </c>
      <c r="F21" s="43" t="s">
        <v>18</v>
      </c>
      <c r="G21" s="88" t="s">
        <v>21</v>
      </c>
      <c r="H21" s="89"/>
      <c r="I21" s="89"/>
      <c r="J21" s="89"/>
      <c r="K21" s="89"/>
      <c r="L21" s="89"/>
      <c r="M21" s="89"/>
    </row>
    <row r="22" spans="1:13" s="61" customFormat="1" ht="13.5">
      <c r="A22" s="19">
        <v>1</v>
      </c>
      <c r="B22" s="105" t="s">
        <v>7</v>
      </c>
      <c r="C22" s="24"/>
      <c r="D22" s="11"/>
      <c r="E22" s="24"/>
      <c r="F22" s="12" t="s">
        <v>49</v>
      </c>
      <c r="G22" s="113">
        <f>G23+G33+G53+G59+G47</f>
        <v>16140.28117</v>
      </c>
      <c r="H22" s="90"/>
      <c r="I22" s="90"/>
      <c r="J22" s="90"/>
      <c r="K22" s="90"/>
      <c r="L22" s="90"/>
      <c r="M22" s="90"/>
    </row>
    <row r="23" spans="1:13" s="62" customFormat="1" ht="25.5">
      <c r="A23" s="13"/>
      <c r="B23" s="14" t="s">
        <v>7</v>
      </c>
      <c r="C23" s="15" t="s">
        <v>12</v>
      </c>
      <c r="D23" s="14"/>
      <c r="E23" s="16"/>
      <c r="F23" s="17" t="s">
        <v>29</v>
      </c>
      <c r="G23" s="108">
        <f>G24</f>
        <v>2247.83965</v>
      </c>
      <c r="H23" s="91"/>
      <c r="I23" s="91"/>
      <c r="J23" s="91"/>
      <c r="K23" s="91"/>
      <c r="L23" s="91"/>
      <c r="M23" s="91"/>
    </row>
    <row r="24" spans="1:13" s="62" customFormat="1" ht="12.75">
      <c r="A24" s="26"/>
      <c r="B24" s="20" t="s">
        <v>7</v>
      </c>
      <c r="C24" s="16" t="s">
        <v>12</v>
      </c>
      <c r="D24" s="20" t="s">
        <v>128</v>
      </c>
      <c r="E24" s="16"/>
      <c r="F24" s="21" t="s">
        <v>46</v>
      </c>
      <c r="G24" s="109">
        <f>G25</f>
        <v>2247.83965</v>
      </c>
      <c r="H24" s="91"/>
      <c r="I24" s="91"/>
      <c r="J24" s="91"/>
      <c r="K24" s="91"/>
      <c r="L24" s="91"/>
      <c r="M24" s="91"/>
    </row>
    <row r="25" spans="1:13" s="62" customFormat="1" ht="12.75">
      <c r="A25" s="19"/>
      <c r="B25" s="20" t="s">
        <v>7</v>
      </c>
      <c r="C25" s="16" t="s">
        <v>12</v>
      </c>
      <c r="D25" s="20" t="s">
        <v>128</v>
      </c>
      <c r="E25" s="16"/>
      <c r="F25" s="21" t="s">
        <v>46</v>
      </c>
      <c r="G25" s="109">
        <f>G26</f>
        <v>2247.83965</v>
      </c>
      <c r="H25" s="91"/>
      <c r="I25" s="91"/>
      <c r="J25" s="91"/>
      <c r="K25" s="91"/>
      <c r="L25" s="91"/>
      <c r="M25" s="91"/>
    </row>
    <row r="26" spans="1:13" s="62" customFormat="1" ht="12.75">
      <c r="A26" s="26"/>
      <c r="B26" s="20" t="s">
        <v>7</v>
      </c>
      <c r="C26" s="16" t="s">
        <v>12</v>
      </c>
      <c r="D26" s="20" t="s">
        <v>128</v>
      </c>
      <c r="E26" s="16"/>
      <c r="F26" s="21" t="s">
        <v>46</v>
      </c>
      <c r="G26" s="109">
        <f>G27</f>
        <v>2247.83965</v>
      </c>
      <c r="H26" s="91"/>
      <c r="I26" s="91"/>
      <c r="J26" s="91"/>
      <c r="K26" s="91"/>
      <c r="L26" s="91"/>
      <c r="M26" s="91"/>
    </row>
    <row r="27" spans="1:13" s="62" customFormat="1" ht="12.75">
      <c r="A27" s="26"/>
      <c r="B27" s="20" t="s">
        <v>7</v>
      </c>
      <c r="C27" s="16" t="s">
        <v>12</v>
      </c>
      <c r="D27" s="20" t="s">
        <v>129</v>
      </c>
      <c r="E27" s="16"/>
      <c r="F27" s="21" t="s">
        <v>27</v>
      </c>
      <c r="G27" s="109">
        <f>G28+G29</f>
        <v>2247.83965</v>
      </c>
      <c r="H27" s="91"/>
      <c r="I27" s="91"/>
      <c r="J27" s="91"/>
      <c r="K27" s="91"/>
      <c r="L27" s="91"/>
      <c r="M27" s="91"/>
    </row>
    <row r="28" spans="1:13" s="62" customFormat="1" ht="51">
      <c r="A28" s="26"/>
      <c r="B28" s="20" t="s">
        <v>7</v>
      </c>
      <c r="C28" s="16" t="s">
        <v>12</v>
      </c>
      <c r="D28" s="20" t="s">
        <v>129</v>
      </c>
      <c r="E28" s="16" t="s">
        <v>34</v>
      </c>
      <c r="F28" s="21" t="s">
        <v>33</v>
      </c>
      <c r="G28" s="106">
        <v>2223.83965</v>
      </c>
      <c r="H28" s="91"/>
      <c r="I28" s="122"/>
      <c r="J28" s="91"/>
      <c r="K28" s="91"/>
      <c r="L28" s="91"/>
      <c r="M28" s="91"/>
    </row>
    <row r="29" spans="1:13" s="62" customFormat="1" ht="25.5">
      <c r="A29" s="26"/>
      <c r="B29" s="20" t="s">
        <v>7</v>
      </c>
      <c r="C29" s="16" t="s">
        <v>12</v>
      </c>
      <c r="D29" s="20" t="s">
        <v>129</v>
      </c>
      <c r="E29" s="16" t="s">
        <v>35</v>
      </c>
      <c r="F29" s="21" t="s">
        <v>203</v>
      </c>
      <c r="G29" s="106">
        <v>24</v>
      </c>
      <c r="H29" s="91"/>
      <c r="I29" s="91"/>
      <c r="J29" s="91"/>
      <c r="K29" s="91"/>
      <c r="L29" s="91"/>
      <c r="M29" s="91"/>
    </row>
    <row r="30" spans="1:13" s="62" customFormat="1" ht="25.5" hidden="1">
      <c r="A30" s="19"/>
      <c r="B30" s="20" t="s">
        <v>7</v>
      </c>
      <c r="C30" s="16" t="s">
        <v>12</v>
      </c>
      <c r="D30" s="20" t="s">
        <v>129</v>
      </c>
      <c r="E30" s="16" t="s">
        <v>204</v>
      </c>
      <c r="F30" s="21" t="s">
        <v>205</v>
      </c>
      <c r="G30" s="92">
        <v>0</v>
      </c>
      <c r="H30" s="91"/>
      <c r="I30" s="91"/>
      <c r="J30" s="91"/>
      <c r="K30" s="91"/>
      <c r="L30" s="91"/>
      <c r="M30" s="91"/>
    </row>
    <row r="31" spans="1:13" s="62" customFormat="1" ht="25.5" hidden="1">
      <c r="A31" s="19"/>
      <c r="B31" s="20" t="s">
        <v>7</v>
      </c>
      <c r="C31" s="16" t="s">
        <v>12</v>
      </c>
      <c r="D31" s="20" t="s">
        <v>129</v>
      </c>
      <c r="E31" s="16" t="s">
        <v>206</v>
      </c>
      <c r="F31" s="21" t="s">
        <v>207</v>
      </c>
      <c r="G31" s="93">
        <v>0</v>
      </c>
      <c r="H31" s="91"/>
      <c r="I31" s="91"/>
      <c r="J31" s="91"/>
      <c r="K31" s="91"/>
      <c r="L31" s="91"/>
      <c r="M31" s="91"/>
    </row>
    <row r="32" spans="1:13" s="62" customFormat="1" ht="25.5" hidden="1">
      <c r="A32" s="19"/>
      <c r="B32" s="20" t="s">
        <v>7</v>
      </c>
      <c r="C32" s="16" t="s">
        <v>12</v>
      </c>
      <c r="D32" s="20" t="s">
        <v>129</v>
      </c>
      <c r="E32" s="16" t="s">
        <v>206</v>
      </c>
      <c r="F32" s="21" t="s">
        <v>207</v>
      </c>
      <c r="G32" s="92">
        <v>0</v>
      </c>
      <c r="H32" s="91"/>
      <c r="I32" s="91"/>
      <c r="J32" s="91"/>
      <c r="K32" s="91"/>
      <c r="L32" s="91"/>
      <c r="M32" s="91"/>
    </row>
    <row r="33" spans="1:13" s="62" customFormat="1" ht="38.25">
      <c r="A33" s="33"/>
      <c r="B33" s="14" t="s">
        <v>7</v>
      </c>
      <c r="C33" s="15" t="s">
        <v>9</v>
      </c>
      <c r="D33" s="14"/>
      <c r="E33" s="15"/>
      <c r="F33" s="17" t="s">
        <v>51</v>
      </c>
      <c r="G33" s="107">
        <f>G34</f>
        <v>7818.9619600000005</v>
      </c>
      <c r="H33" s="91"/>
      <c r="I33" s="91"/>
      <c r="J33" s="91"/>
      <c r="K33" s="91"/>
      <c r="L33" s="91"/>
      <c r="M33" s="91"/>
    </row>
    <row r="34" spans="1:13" s="62" customFormat="1" ht="12.75">
      <c r="A34" s="26"/>
      <c r="B34" s="20" t="s">
        <v>7</v>
      </c>
      <c r="C34" s="16" t="s">
        <v>9</v>
      </c>
      <c r="D34" s="20" t="s">
        <v>128</v>
      </c>
      <c r="E34" s="16"/>
      <c r="F34" s="21" t="s">
        <v>46</v>
      </c>
      <c r="G34" s="106">
        <f>G35</f>
        <v>7818.9619600000005</v>
      </c>
      <c r="H34" s="91"/>
      <c r="I34" s="91"/>
      <c r="J34" s="91"/>
      <c r="K34" s="91"/>
      <c r="L34" s="91"/>
      <c r="M34" s="91"/>
    </row>
    <row r="35" spans="1:13" s="62" customFormat="1" ht="12.75">
      <c r="A35" s="19"/>
      <c r="B35" s="20" t="s">
        <v>7</v>
      </c>
      <c r="C35" s="16" t="s">
        <v>9</v>
      </c>
      <c r="D35" s="20" t="s">
        <v>128</v>
      </c>
      <c r="E35" s="16"/>
      <c r="F35" s="21" t="s">
        <v>46</v>
      </c>
      <c r="G35" s="106">
        <f>G36</f>
        <v>7818.9619600000005</v>
      </c>
      <c r="H35" s="91"/>
      <c r="I35" s="91"/>
      <c r="J35" s="91"/>
      <c r="K35" s="91"/>
      <c r="L35" s="91"/>
      <c r="M35" s="91"/>
    </row>
    <row r="36" spans="1:13" s="62" customFormat="1" ht="12.75">
      <c r="A36" s="26"/>
      <c r="B36" s="20" t="s">
        <v>7</v>
      </c>
      <c r="C36" s="16" t="s">
        <v>9</v>
      </c>
      <c r="D36" s="20" t="s">
        <v>128</v>
      </c>
      <c r="E36" s="16"/>
      <c r="F36" s="21" t="s">
        <v>46</v>
      </c>
      <c r="G36" s="106">
        <f>G37</f>
        <v>7818.9619600000005</v>
      </c>
      <c r="H36" s="91"/>
      <c r="I36" s="91"/>
      <c r="J36" s="91"/>
      <c r="K36" s="91"/>
      <c r="L36" s="91"/>
      <c r="M36" s="91"/>
    </row>
    <row r="37" spans="1:13" s="62" customFormat="1" ht="12.75">
      <c r="A37" s="26"/>
      <c r="B37" s="20" t="s">
        <v>7</v>
      </c>
      <c r="C37" s="16" t="s">
        <v>9</v>
      </c>
      <c r="D37" s="20" t="s">
        <v>130</v>
      </c>
      <c r="E37" s="16"/>
      <c r="F37" s="21" t="s">
        <v>78</v>
      </c>
      <c r="G37" s="106">
        <f>G38+G45+G46</f>
        <v>7818.9619600000005</v>
      </c>
      <c r="H37" s="91"/>
      <c r="I37" s="91"/>
      <c r="J37" s="91"/>
      <c r="K37" s="91"/>
      <c r="L37" s="91"/>
      <c r="M37" s="91"/>
    </row>
    <row r="38" spans="1:13" s="62" customFormat="1" ht="51">
      <c r="A38" s="26"/>
      <c r="B38" s="20" t="s">
        <v>7</v>
      </c>
      <c r="C38" s="16" t="s">
        <v>9</v>
      </c>
      <c r="D38" s="20" t="s">
        <v>130</v>
      </c>
      <c r="E38" s="16" t="s">
        <v>34</v>
      </c>
      <c r="F38" s="21" t="s">
        <v>33</v>
      </c>
      <c r="G38" s="106">
        <v>5868.86584</v>
      </c>
      <c r="H38" s="91"/>
      <c r="I38" s="91"/>
      <c r="J38" s="91"/>
      <c r="K38" s="91"/>
      <c r="L38" s="91"/>
      <c r="M38" s="91"/>
    </row>
    <row r="39" spans="1:13" s="62" customFormat="1" ht="25.5" hidden="1">
      <c r="A39" s="19"/>
      <c r="B39" s="20" t="s">
        <v>7</v>
      </c>
      <c r="C39" s="16" t="s">
        <v>9</v>
      </c>
      <c r="D39" s="20" t="s">
        <v>130</v>
      </c>
      <c r="E39" s="16" t="s">
        <v>195</v>
      </c>
      <c r="F39" s="21" t="s">
        <v>196</v>
      </c>
      <c r="G39" s="92">
        <v>0</v>
      </c>
      <c r="H39" s="91"/>
      <c r="I39" s="91"/>
      <c r="J39" s="91"/>
      <c r="K39" s="91"/>
      <c r="L39" s="91"/>
      <c r="M39" s="91"/>
    </row>
    <row r="40" spans="1:13" s="62" customFormat="1" ht="12.75" hidden="1">
      <c r="A40" s="19"/>
      <c r="B40" s="20" t="s">
        <v>7</v>
      </c>
      <c r="C40" s="16" t="s">
        <v>9</v>
      </c>
      <c r="D40" s="20" t="s">
        <v>130</v>
      </c>
      <c r="E40" s="16" t="s">
        <v>197</v>
      </c>
      <c r="F40" s="21" t="s">
        <v>198</v>
      </c>
      <c r="G40" s="92">
        <v>0</v>
      </c>
      <c r="H40" s="91"/>
      <c r="I40" s="91"/>
      <c r="J40" s="91"/>
      <c r="K40" s="91"/>
      <c r="L40" s="91"/>
      <c r="M40" s="91"/>
    </row>
    <row r="41" spans="1:13" s="62" customFormat="1" ht="25.5" hidden="1">
      <c r="A41" s="19"/>
      <c r="B41" s="20" t="s">
        <v>7</v>
      </c>
      <c r="C41" s="16" t="s">
        <v>9</v>
      </c>
      <c r="D41" s="20" t="s">
        <v>130</v>
      </c>
      <c r="E41" s="16" t="s">
        <v>199</v>
      </c>
      <c r="F41" s="21" t="s">
        <v>200</v>
      </c>
      <c r="G41" s="92">
        <v>0</v>
      </c>
      <c r="H41" s="91"/>
      <c r="I41" s="91"/>
      <c r="J41" s="91"/>
      <c r="K41" s="91"/>
      <c r="L41" s="91"/>
      <c r="M41" s="91"/>
    </row>
    <row r="42" spans="1:13" s="62" customFormat="1" ht="25.5" hidden="1">
      <c r="A42" s="19"/>
      <c r="B42" s="20" t="s">
        <v>7</v>
      </c>
      <c r="C42" s="16" t="s">
        <v>9</v>
      </c>
      <c r="D42" s="20" t="s">
        <v>130</v>
      </c>
      <c r="E42" s="16" t="s">
        <v>199</v>
      </c>
      <c r="F42" s="21" t="s">
        <v>200</v>
      </c>
      <c r="G42" s="92">
        <f>8420-8420</f>
        <v>0</v>
      </c>
      <c r="H42" s="91"/>
      <c r="I42" s="91"/>
      <c r="J42" s="91"/>
      <c r="K42" s="91"/>
      <c r="L42" s="91"/>
      <c r="M42" s="91"/>
    </row>
    <row r="43" spans="1:13" s="62" customFormat="1" ht="25.5" hidden="1">
      <c r="A43" s="19"/>
      <c r="B43" s="20" t="s">
        <v>7</v>
      </c>
      <c r="C43" s="16" t="s">
        <v>9</v>
      </c>
      <c r="D43" s="20" t="s">
        <v>130</v>
      </c>
      <c r="E43" s="16" t="s">
        <v>199</v>
      </c>
      <c r="F43" s="21" t="s">
        <v>200</v>
      </c>
      <c r="G43" s="92">
        <v>0</v>
      </c>
      <c r="H43" s="91"/>
      <c r="I43" s="91"/>
      <c r="J43" s="91"/>
      <c r="K43" s="91"/>
      <c r="L43" s="91"/>
      <c r="M43" s="91"/>
    </row>
    <row r="44" spans="1:13" s="62" customFormat="1" ht="38.25" hidden="1">
      <c r="A44" s="19"/>
      <c r="B44" s="20" t="s">
        <v>7</v>
      </c>
      <c r="C44" s="16" t="s">
        <v>9</v>
      </c>
      <c r="D44" s="20" t="s">
        <v>130</v>
      </c>
      <c r="E44" s="16" t="s">
        <v>201</v>
      </c>
      <c r="F44" s="21" t="s">
        <v>202</v>
      </c>
      <c r="G44" s="92">
        <v>0</v>
      </c>
      <c r="H44" s="91"/>
      <c r="I44" s="91"/>
      <c r="J44" s="91"/>
      <c r="K44" s="91"/>
      <c r="L44" s="91"/>
      <c r="M44" s="91"/>
    </row>
    <row r="45" spans="1:13" s="62" customFormat="1" ht="25.5">
      <c r="A45" s="26"/>
      <c r="B45" s="20" t="s">
        <v>7</v>
      </c>
      <c r="C45" s="16" t="s">
        <v>9</v>
      </c>
      <c r="D45" s="20" t="s">
        <v>130</v>
      </c>
      <c r="E45" s="16" t="s">
        <v>35</v>
      </c>
      <c r="F45" s="21" t="s">
        <v>203</v>
      </c>
      <c r="G45" s="106">
        <v>1741.55345</v>
      </c>
      <c r="H45" s="91"/>
      <c r="I45" s="91"/>
      <c r="J45" s="91"/>
      <c r="K45" s="91"/>
      <c r="L45" s="91"/>
      <c r="M45" s="91"/>
    </row>
    <row r="46" spans="1:13" s="62" customFormat="1" ht="12.75">
      <c r="A46" s="26"/>
      <c r="B46" s="20" t="s">
        <v>7</v>
      </c>
      <c r="C46" s="16" t="s">
        <v>9</v>
      </c>
      <c r="D46" s="20" t="s">
        <v>130</v>
      </c>
      <c r="E46" s="16" t="s">
        <v>37</v>
      </c>
      <c r="F46" s="21" t="s">
        <v>36</v>
      </c>
      <c r="G46" s="106">
        <v>208.54267</v>
      </c>
      <c r="H46" s="91"/>
      <c r="I46" s="91"/>
      <c r="J46" s="91"/>
      <c r="K46" s="91"/>
      <c r="L46" s="91"/>
      <c r="M46" s="91"/>
    </row>
    <row r="47" spans="1:13" s="104" customFormat="1" ht="13.5">
      <c r="A47" s="23"/>
      <c r="B47" s="14" t="s">
        <v>7</v>
      </c>
      <c r="C47" s="15" t="s">
        <v>40</v>
      </c>
      <c r="D47" s="14"/>
      <c r="E47" s="15"/>
      <c r="F47" s="17" t="s">
        <v>244</v>
      </c>
      <c r="G47" s="18">
        <f>G48</f>
        <v>211.5</v>
      </c>
      <c r="H47" s="103"/>
      <c r="I47" s="103"/>
      <c r="J47" s="103"/>
      <c r="K47" s="103"/>
      <c r="L47" s="103"/>
      <c r="M47" s="103"/>
    </row>
    <row r="48" spans="1:13" s="62" customFormat="1" ht="12.75">
      <c r="A48" s="81"/>
      <c r="B48" s="20" t="s">
        <v>7</v>
      </c>
      <c r="C48" s="16" t="s">
        <v>40</v>
      </c>
      <c r="D48" s="20" t="s">
        <v>128</v>
      </c>
      <c r="E48" s="82"/>
      <c r="F48" s="21" t="s">
        <v>46</v>
      </c>
      <c r="G48" s="83">
        <f>G49</f>
        <v>211.5</v>
      </c>
      <c r="H48" s="91"/>
      <c r="I48" s="91"/>
      <c r="J48" s="91"/>
      <c r="K48" s="91"/>
      <c r="L48" s="91"/>
      <c r="M48" s="91"/>
    </row>
    <row r="49" spans="1:13" s="62" customFormat="1" ht="12.75">
      <c r="A49" s="81"/>
      <c r="B49" s="20" t="s">
        <v>7</v>
      </c>
      <c r="C49" s="16" t="s">
        <v>40</v>
      </c>
      <c r="D49" s="20" t="s">
        <v>128</v>
      </c>
      <c r="E49" s="82"/>
      <c r="F49" s="21" t="s">
        <v>46</v>
      </c>
      <c r="G49" s="83">
        <f>G50</f>
        <v>211.5</v>
      </c>
      <c r="H49" s="91"/>
      <c r="I49" s="91"/>
      <c r="J49" s="91"/>
      <c r="K49" s="91"/>
      <c r="L49" s="91"/>
      <c r="M49" s="91"/>
    </row>
    <row r="50" spans="1:13" s="62" customFormat="1" ht="12.75">
      <c r="A50" s="81"/>
      <c r="B50" s="20" t="s">
        <v>7</v>
      </c>
      <c r="C50" s="16" t="s">
        <v>40</v>
      </c>
      <c r="D50" s="20" t="s">
        <v>128</v>
      </c>
      <c r="E50" s="82"/>
      <c r="F50" s="21" t="s">
        <v>46</v>
      </c>
      <c r="G50" s="83">
        <f>G51</f>
        <v>211.5</v>
      </c>
      <c r="H50" s="91"/>
      <c r="I50" s="91"/>
      <c r="J50" s="91"/>
      <c r="K50" s="91"/>
      <c r="L50" s="91"/>
      <c r="M50" s="91"/>
    </row>
    <row r="51" spans="1:13" s="62" customFormat="1" ht="12.75">
      <c r="A51" s="81"/>
      <c r="B51" s="20" t="s">
        <v>7</v>
      </c>
      <c r="C51" s="16" t="s">
        <v>40</v>
      </c>
      <c r="D51" s="20" t="s">
        <v>245</v>
      </c>
      <c r="E51" s="16"/>
      <c r="F51" s="101" t="s">
        <v>272</v>
      </c>
      <c r="G51" s="83">
        <f>G52</f>
        <v>211.5</v>
      </c>
      <c r="H51" s="91"/>
      <c r="I51" s="91"/>
      <c r="J51" s="91"/>
      <c r="K51" s="91"/>
      <c r="L51" s="91"/>
      <c r="M51" s="91"/>
    </row>
    <row r="52" spans="1:13" s="62" customFormat="1" ht="12.75">
      <c r="A52" s="81"/>
      <c r="B52" s="20" t="s">
        <v>7</v>
      </c>
      <c r="C52" s="16" t="s">
        <v>40</v>
      </c>
      <c r="D52" s="20" t="s">
        <v>245</v>
      </c>
      <c r="E52" s="16" t="s">
        <v>37</v>
      </c>
      <c r="F52" s="21" t="s">
        <v>36</v>
      </c>
      <c r="G52" s="83">
        <v>211.5</v>
      </c>
      <c r="H52" s="91"/>
      <c r="I52" s="91"/>
      <c r="J52" s="91"/>
      <c r="K52" s="91"/>
      <c r="L52" s="91"/>
      <c r="M52" s="91"/>
    </row>
    <row r="53" spans="1:13" s="63" customFormat="1" ht="12.75">
      <c r="A53" s="34"/>
      <c r="B53" s="14" t="s">
        <v>7</v>
      </c>
      <c r="C53" s="15" t="s">
        <v>22</v>
      </c>
      <c r="D53" s="14"/>
      <c r="E53" s="16"/>
      <c r="F53" s="17" t="s">
        <v>25</v>
      </c>
      <c r="G53" s="107">
        <f>G54</f>
        <v>50</v>
      </c>
      <c r="H53" s="94"/>
      <c r="I53" s="94"/>
      <c r="J53" s="94"/>
      <c r="K53" s="94"/>
      <c r="L53" s="94"/>
      <c r="M53" s="94"/>
    </row>
    <row r="54" spans="1:13" s="62" customFormat="1" ht="12.75">
      <c r="A54" s="26"/>
      <c r="B54" s="20" t="s">
        <v>7</v>
      </c>
      <c r="C54" s="16" t="s">
        <v>22</v>
      </c>
      <c r="D54" s="20" t="s">
        <v>128</v>
      </c>
      <c r="E54" s="16"/>
      <c r="F54" s="21" t="s">
        <v>46</v>
      </c>
      <c r="G54" s="106">
        <f>G55</f>
        <v>50</v>
      </c>
      <c r="H54" s="91"/>
      <c r="I54" s="91"/>
      <c r="J54" s="91"/>
      <c r="K54" s="91"/>
      <c r="L54" s="91"/>
      <c r="M54" s="91"/>
    </row>
    <row r="55" spans="1:13" s="62" customFormat="1" ht="12.75">
      <c r="A55" s="19"/>
      <c r="B55" s="20" t="s">
        <v>7</v>
      </c>
      <c r="C55" s="16" t="s">
        <v>22</v>
      </c>
      <c r="D55" s="20" t="s">
        <v>128</v>
      </c>
      <c r="E55" s="16"/>
      <c r="F55" s="21" t="s">
        <v>46</v>
      </c>
      <c r="G55" s="106">
        <f>G56</f>
        <v>50</v>
      </c>
      <c r="H55" s="91"/>
      <c r="I55" s="91"/>
      <c r="J55" s="91"/>
      <c r="K55" s="91"/>
      <c r="L55" s="91"/>
      <c r="M55" s="91"/>
    </row>
    <row r="56" spans="1:13" s="62" customFormat="1" ht="12.75">
      <c r="A56" s="26"/>
      <c r="B56" s="20" t="s">
        <v>7</v>
      </c>
      <c r="C56" s="16" t="s">
        <v>22</v>
      </c>
      <c r="D56" s="20" t="s">
        <v>128</v>
      </c>
      <c r="E56" s="16"/>
      <c r="F56" s="21" t="s">
        <v>46</v>
      </c>
      <c r="G56" s="106">
        <f>G57</f>
        <v>50</v>
      </c>
      <c r="H56" s="91"/>
      <c r="I56" s="91"/>
      <c r="J56" s="91"/>
      <c r="K56" s="91"/>
      <c r="L56" s="91"/>
      <c r="M56" s="91"/>
    </row>
    <row r="57" spans="1:13" s="62" customFormat="1" ht="12.75">
      <c r="A57" s="26"/>
      <c r="B57" s="20" t="s">
        <v>7</v>
      </c>
      <c r="C57" s="16" t="s">
        <v>22</v>
      </c>
      <c r="D57" s="20" t="s">
        <v>131</v>
      </c>
      <c r="E57" s="16"/>
      <c r="F57" s="21" t="s">
        <v>64</v>
      </c>
      <c r="G57" s="106">
        <f>G58</f>
        <v>50</v>
      </c>
      <c r="H57" s="91"/>
      <c r="I57" s="91"/>
      <c r="J57" s="91"/>
      <c r="K57" s="91"/>
      <c r="L57" s="91"/>
      <c r="M57" s="91"/>
    </row>
    <row r="58" spans="1:13" s="62" customFormat="1" ht="12.75">
      <c r="A58" s="26"/>
      <c r="B58" s="20" t="s">
        <v>7</v>
      </c>
      <c r="C58" s="16" t="s">
        <v>22</v>
      </c>
      <c r="D58" s="20" t="s">
        <v>131</v>
      </c>
      <c r="E58" s="16" t="s">
        <v>37</v>
      </c>
      <c r="F58" s="21" t="s">
        <v>36</v>
      </c>
      <c r="G58" s="106">
        <v>50</v>
      </c>
      <c r="H58" s="91"/>
      <c r="I58" s="91"/>
      <c r="J58" s="91"/>
      <c r="K58" s="91"/>
      <c r="L58" s="91"/>
      <c r="M58" s="91"/>
    </row>
    <row r="59" spans="1:13" s="62" customFormat="1" ht="12.75">
      <c r="A59" s="33"/>
      <c r="B59" s="14" t="s">
        <v>7</v>
      </c>
      <c r="C59" s="15" t="s">
        <v>30</v>
      </c>
      <c r="D59" s="14"/>
      <c r="E59" s="15"/>
      <c r="F59" s="17" t="s">
        <v>10</v>
      </c>
      <c r="G59" s="107">
        <f>G60+G65</f>
        <v>5811.97956</v>
      </c>
      <c r="H59" s="91"/>
      <c r="I59" s="91"/>
      <c r="J59" s="91"/>
      <c r="K59" s="91"/>
      <c r="L59" s="91"/>
      <c r="M59" s="91"/>
    </row>
    <row r="60" spans="1:13" s="62" customFormat="1" ht="48">
      <c r="A60" s="34"/>
      <c r="B60" s="20" t="s">
        <v>7</v>
      </c>
      <c r="C60" s="16" t="s">
        <v>30</v>
      </c>
      <c r="D60" s="20" t="s">
        <v>132</v>
      </c>
      <c r="E60" s="16"/>
      <c r="F60" s="27" t="s">
        <v>127</v>
      </c>
      <c r="G60" s="106">
        <f>G61</f>
        <v>3</v>
      </c>
      <c r="H60" s="91"/>
      <c r="I60" s="91"/>
      <c r="J60" s="91"/>
      <c r="K60" s="91"/>
      <c r="L60" s="91"/>
      <c r="M60" s="91"/>
    </row>
    <row r="61" spans="1:13" s="62" customFormat="1" ht="25.5">
      <c r="A61" s="26"/>
      <c r="B61" s="20" t="s">
        <v>7</v>
      </c>
      <c r="C61" s="16" t="s">
        <v>30</v>
      </c>
      <c r="D61" s="20" t="s">
        <v>133</v>
      </c>
      <c r="E61" s="24"/>
      <c r="F61" s="21" t="s">
        <v>134</v>
      </c>
      <c r="G61" s="106">
        <f>G62</f>
        <v>3</v>
      </c>
      <c r="H61" s="91"/>
      <c r="I61" s="91"/>
      <c r="J61" s="91"/>
      <c r="K61" s="91"/>
      <c r="L61" s="91"/>
      <c r="M61" s="91"/>
    </row>
    <row r="62" spans="1:13" s="62" customFormat="1" ht="127.5">
      <c r="A62" s="34"/>
      <c r="B62" s="20" t="s">
        <v>7</v>
      </c>
      <c r="C62" s="16" t="s">
        <v>30</v>
      </c>
      <c r="D62" s="20" t="s">
        <v>135</v>
      </c>
      <c r="E62" s="16"/>
      <c r="F62" s="21" t="s">
        <v>136</v>
      </c>
      <c r="G62" s="106">
        <f>G63</f>
        <v>3</v>
      </c>
      <c r="H62" s="91"/>
      <c r="I62" s="91"/>
      <c r="J62" s="91"/>
      <c r="K62" s="91"/>
      <c r="L62" s="91"/>
      <c r="M62" s="91"/>
    </row>
    <row r="63" spans="1:13" s="62" customFormat="1" ht="25.5">
      <c r="A63" s="26"/>
      <c r="B63" s="20" t="s">
        <v>7</v>
      </c>
      <c r="C63" s="16" t="s">
        <v>30</v>
      </c>
      <c r="D63" s="20" t="s">
        <v>137</v>
      </c>
      <c r="E63" s="16"/>
      <c r="F63" s="21" t="s">
        <v>70</v>
      </c>
      <c r="G63" s="106">
        <f>G64</f>
        <v>3</v>
      </c>
      <c r="H63" s="91"/>
      <c r="I63" s="91"/>
      <c r="J63" s="91"/>
      <c r="K63" s="91"/>
      <c r="L63" s="91"/>
      <c r="M63" s="91"/>
    </row>
    <row r="64" spans="1:13" s="62" customFormat="1" ht="25.5">
      <c r="A64" s="26"/>
      <c r="B64" s="20" t="s">
        <v>7</v>
      </c>
      <c r="C64" s="16" t="s">
        <v>30</v>
      </c>
      <c r="D64" s="20" t="s">
        <v>137</v>
      </c>
      <c r="E64" s="16" t="s">
        <v>35</v>
      </c>
      <c r="F64" s="21" t="s">
        <v>203</v>
      </c>
      <c r="G64" s="106">
        <v>3</v>
      </c>
      <c r="H64" s="91"/>
      <c r="I64" s="91"/>
      <c r="J64" s="91"/>
      <c r="K64" s="91"/>
      <c r="L64" s="91"/>
      <c r="M64" s="91"/>
    </row>
    <row r="65" spans="1:13" s="62" customFormat="1" ht="12.75">
      <c r="A65" s="26"/>
      <c r="B65" s="20" t="s">
        <v>7</v>
      </c>
      <c r="C65" s="16" t="s">
        <v>30</v>
      </c>
      <c r="D65" s="20" t="s">
        <v>128</v>
      </c>
      <c r="E65" s="16"/>
      <c r="F65" s="21" t="s">
        <v>46</v>
      </c>
      <c r="G65" s="106">
        <f>G66</f>
        <v>5808.97956</v>
      </c>
      <c r="H65" s="91"/>
      <c r="I65" s="91"/>
      <c r="J65" s="91"/>
      <c r="K65" s="91"/>
      <c r="L65" s="91"/>
      <c r="M65" s="91"/>
    </row>
    <row r="66" spans="1:13" s="62" customFormat="1" ht="12.75">
      <c r="A66" s="26"/>
      <c r="B66" s="20" t="s">
        <v>7</v>
      </c>
      <c r="C66" s="16" t="s">
        <v>30</v>
      </c>
      <c r="D66" s="20" t="s">
        <v>128</v>
      </c>
      <c r="E66" s="16"/>
      <c r="F66" s="21" t="s">
        <v>46</v>
      </c>
      <c r="G66" s="106">
        <f>G67</f>
        <v>5808.97956</v>
      </c>
      <c r="H66" s="91"/>
      <c r="I66" s="91"/>
      <c r="J66" s="91"/>
      <c r="K66" s="91"/>
      <c r="L66" s="91"/>
      <c r="M66" s="91"/>
    </row>
    <row r="67" spans="1:13" s="62" customFormat="1" ht="12.75">
      <c r="A67" s="26"/>
      <c r="B67" s="20" t="s">
        <v>7</v>
      </c>
      <c r="C67" s="16" t="s">
        <v>30</v>
      </c>
      <c r="D67" s="20" t="s">
        <v>128</v>
      </c>
      <c r="E67" s="16"/>
      <c r="F67" s="21" t="s">
        <v>46</v>
      </c>
      <c r="G67" s="106">
        <f>G68+G71</f>
        <v>5808.97956</v>
      </c>
      <c r="H67" s="91"/>
      <c r="I67" s="91"/>
      <c r="J67" s="91"/>
      <c r="K67" s="91"/>
      <c r="L67" s="91"/>
      <c r="M67" s="91"/>
    </row>
    <row r="68" spans="1:13" s="62" customFormat="1" ht="25.5">
      <c r="A68" s="26"/>
      <c r="B68" s="20" t="s">
        <v>7</v>
      </c>
      <c r="C68" s="16" t="s">
        <v>30</v>
      </c>
      <c r="D68" s="20" t="s">
        <v>139</v>
      </c>
      <c r="E68" s="16"/>
      <c r="F68" s="21" t="s">
        <v>138</v>
      </c>
      <c r="G68" s="106">
        <f>G69+G70</f>
        <v>5788.47956</v>
      </c>
      <c r="H68" s="91"/>
      <c r="I68" s="91"/>
      <c r="J68" s="91"/>
      <c r="K68" s="91"/>
      <c r="L68" s="91"/>
      <c r="M68" s="91"/>
    </row>
    <row r="69" spans="1:13" s="62" customFormat="1" ht="51">
      <c r="A69" s="26"/>
      <c r="B69" s="20" t="s">
        <v>7</v>
      </c>
      <c r="C69" s="16" t="s">
        <v>30</v>
      </c>
      <c r="D69" s="20" t="s">
        <v>139</v>
      </c>
      <c r="E69" s="16" t="s">
        <v>34</v>
      </c>
      <c r="F69" s="21" t="s">
        <v>33</v>
      </c>
      <c r="G69" s="106">
        <v>4164.83414</v>
      </c>
      <c r="H69" s="91"/>
      <c r="I69" s="91"/>
      <c r="J69" s="91"/>
      <c r="K69" s="91"/>
      <c r="L69" s="91"/>
      <c r="M69" s="91"/>
    </row>
    <row r="70" spans="1:13" s="62" customFormat="1" ht="25.5">
      <c r="A70" s="26"/>
      <c r="B70" s="20" t="s">
        <v>7</v>
      </c>
      <c r="C70" s="16" t="s">
        <v>30</v>
      </c>
      <c r="D70" s="20" t="s">
        <v>139</v>
      </c>
      <c r="E70" s="16" t="s">
        <v>35</v>
      </c>
      <c r="F70" s="21" t="s">
        <v>203</v>
      </c>
      <c r="G70" s="106">
        <v>1623.64542</v>
      </c>
      <c r="H70" s="91"/>
      <c r="I70" s="91"/>
      <c r="J70" s="91"/>
      <c r="K70" s="91"/>
      <c r="L70" s="91"/>
      <c r="M70" s="91"/>
    </row>
    <row r="71" spans="1:13" s="62" customFormat="1" ht="51">
      <c r="A71" s="26"/>
      <c r="B71" s="20" t="s">
        <v>7</v>
      </c>
      <c r="C71" s="16" t="s">
        <v>30</v>
      </c>
      <c r="D71" s="20" t="s">
        <v>141</v>
      </c>
      <c r="E71" s="16"/>
      <c r="F71" s="21" t="s">
        <v>140</v>
      </c>
      <c r="G71" s="106">
        <f>G72</f>
        <v>20.5</v>
      </c>
      <c r="H71" s="91"/>
      <c r="I71" s="91"/>
      <c r="J71" s="91"/>
      <c r="K71" s="91"/>
      <c r="L71" s="91"/>
      <c r="M71" s="91"/>
    </row>
    <row r="72" spans="1:7" ht="25.5">
      <c r="A72" s="39"/>
      <c r="B72" s="20" t="s">
        <v>7</v>
      </c>
      <c r="C72" s="16" t="s">
        <v>30</v>
      </c>
      <c r="D72" s="20" t="s">
        <v>141</v>
      </c>
      <c r="E72" s="16" t="s">
        <v>35</v>
      </c>
      <c r="F72" s="21" t="s">
        <v>50</v>
      </c>
      <c r="G72" s="106">
        <v>20.5</v>
      </c>
    </row>
    <row r="73" spans="1:7" ht="12.75">
      <c r="A73" s="19"/>
      <c r="B73" s="20"/>
      <c r="C73" s="16"/>
      <c r="D73" s="20"/>
      <c r="E73" s="16"/>
      <c r="F73" s="40" t="s">
        <v>68</v>
      </c>
      <c r="G73" s="110">
        <v>20.5</v>
      </c>
    </row>
    <row r="74" spans="1:13" s="64" customFormat="1" ht="12.75">
      <c r="A74" s="26">
        <v>2</v>
      </c>
      <c r="B74" s="11" t="s">
        <v>12</v>
      </c>
      <c r="C74" s="24"/>
      <c r="D74" s="11"/>
      <c r="E74" s="24"/>
      <c r="F74" s="12" t="s">
        <v>52</v>
      </c>
      <c r="G74" s="111">
        <f>G75</f>
        <v>193.67812999999998</v>
      </c>
      <c r="H74" s="95"/>
      <c r="I74" s="95"/>
      <c r="J74" s="95"/>
      <c r="K74" s="95"/>
      <c r="L74" s="95"/>
      <c r="M74" s="95"/>
    </row>
    <row r="75" spans="1:13" s="65" customFormat="1" ht="13.5">
      <c r="A75" s="35"/>
      <c r="B75" s="14" t="s">
        <v>12</v>
      </c>
      <c r="C75" s="15" t="s">
        <v>8</v>
      </c>
      <c r="D75" s="14"/>
      <c r="E75" s="15"/>
      <c r="F75" s="17" t="s">
        <v>31</v>
      </c>
      <c r="G75" s="107">
        <f>G76</f>
        <v>193.67812999999998</v>
      </c>
      <c r="H75" s="96"/>
      <c r="I75" s="96"/>
      <c r="J75" s="96"/>
      <c r="K75" s="96"/>
      <c r="L75" s="96"/>
      <c r="M75" s="96"/>
    </row>
    <row r="76" spans="1:247" ht="12.75">
      <c r="A76" s="26"/>
      <c r="B76" s="20" t="s">
        <v>12</v>
      </c>
      <c r="C76" s="16" t="s">
        <v>8</v>
      </c>
      <c r="D76" s="20" t="s">
        <v>128</v>
      </c>
      <c r="E76" s="16"/>
      <c r="F76" s="21" t="s">
        <v>46</v>
      </c>
      <c r="G76" s="106">
        <f>G77</f>
        <v>193.67812999999998</v>
      </c>
      <c r="H76" s="91"/>
      <c r="I76" s="91"/>
      <c r="J76" s="91"/>
      <c r="K76" s="91"/>
      <c r="L76" s="91"/>
      <c r="M76" s="91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</row>
    <row r="77" spans="1:247" ht="12.75">
      <c r="A77" s="19"/>
      <c r="B77" s="20" t="s">
        <v>12</v>
      </c>
      <c r="C77" s="16" t="s">
        <v>8</v>
      </c>
      <c r="D77" s="20" t="s">
        <v>128</v>
      </c>
      <c r="E77" s="16"/>
      <c r="F77" s="21" t="s">
        <v>46</v>
      </c>
      <c r="G77" s="106">
        <f>G78</f>
        <v>193.67812999999998</v>
      </c>
      <c r="H77" s="91"/>
      <c r="I77" s="91"/>
      <c r="J77" s="91"/>
      <c r="K77" s="91"/>
      <c r="L77" s="91"/>
      <c r="M77" s="91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</row>
    <row r="78" spans="1:247" ht="12.75">
      <c r="A78" s="26"/>
      <c r="B78" s="20" t="s">
        <v>12</v>
      </c>
      <c r="C78" s="16" t="s">
        <v>8</v>
      </c>
      <c r="D78" s="20" t="s">
        <v>128</v>
      </c>
      <c r="E78" s="16"/>
      <c r="F78" s="21" t="s">
        <v>46</v>
      </c>
      <c r="G78" s="106">
        <f>G79</f>
        <v>193.67812999999998</v>
      </c>
      <c r="H78" s="91"/>
      <c r="I78" s="91"/>
      <c r="J78" s="91"/>
      <c r="K78" s="91"/>
      <c r="L78" s="91"/>
      <c r="M78" s="91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</row>
    <row r="79" spans="1:7" ht="25.5">
      <c r="A79" s="26"/>
      <c r="B79" s="20" t="s">
        <v>12</v>
      </c>
      <c r="C79" s="16" t="s">
        <v>8</v>
      </c>
      <c r="D79" s="20" t="s">
        <v>142</v>
      </c>
      <c r="E79" s="16"/>
      <c r="F79" s="21" t="s">
        <v>53</v>
      </c>
      <c r="G79" s="106">
        <f>G80+G81</f>
        <v>193.67812999999998</v>
      </c>
    </row>
    <row r="80" spans="1:7" ht="51">
      <c r="A80" s="26"/>
      <c r="B80" s="20" t="s">
        <v>12</v>
      </c>
      <c r="C80" s="16" t="s">
        <v>8</v>
      </c>
      <c r="D80" s="20" t="s">
        <v>142</v>
      </c>
      <c r="E80" s="16" t="s">
        <v>34</v>
      </c>
      <c r="F80" s="21" t="s">
        <v>33</v>
      </c>
      <c r="G80" s="106">
        <v>176.07813</v>
      </c>
    </row>
    <row r="81" spans="1:7" ht="25.5">
      <c r="A81" s="26"/>
      <c r="B81" s="20" t="s">
        <v>12</v>
      </c>
      <c r="C81" s="16" t="s">
        <v>8</v>
      </c>
      <c r="D81" s="20" t="s">
        <v>142</v>
      </c>
      <c r="E81" s="16" t="s">
        <v>35</v>
      </c>
      <c r="F81" s="21" t="s">
        <v>203</v>
      </c>
      <c r="G81" s="106">
        <v>17.6</v>
      </c>
    </row>
    <row r="82" spans="1:7" ht="14.25">
      <c r="A82" s="39"/>
      <c r="B82" s="20"/>
      <c r="C82" s="16"/>
      <c r="D82" s="20"/>
      <c r="E82" s="16"/>
      <c r="F82" s="40" t="s">
        <v>68</v>
      </c>
      <c r="G82" s="110">
        <v>193.67813</v>
      </c>
    </row>
    <row r="83" spans="1:13" s="61" customFormat="1" ht="25.5">
      <c r="A83" s="26">
        <v>3</v>
      </c>
      <c r="B83" s="11" t="s">
        <v>8</v>
      </c>
      <c r="C83" s="24"/>
      <c r="D83" s="11"/>
      <c r="E83" s="24"/>
      <c r="F83" s="12" t="s">
        <v>54</v>
      </c>
      <c r="G83" s="111">
        <f>G84</f>
        <v>33.4</v>
      </c>
      <c r="H83" s="90"/>
      <c r="I83" s="90"/>
      <c r="J83" s="90"/>
      <c r="K83" s="90"/>
      <c r="L83" s="90"/>
      <c r="M83" s="90"/>
    </row>
    <row r="84" spans="1:13" s="62" customFormat="1" ht="12.75">
      <c r="A84" s="33"/>
      <c r="B84" s="14" t="s">
        <v>8</v>
      </c>
      <c r="C84" s="15" t="s">
        <v>9</v>
      </c>
      <c r="D84" s="14"/>
      <c r="E84" s="15"/>
      <c r="F84" s="17" t="s">
        <v>38</v>
      </c>
      <c r="G84" s="107">
        <f>G87</f>
        <v>33.4</v>
      </c>
      <c r="H84" s="91"/>
      <c r="I84" s="91"/>
      <c r="J84" s="91"/>
      <c r="K84" s="91"/>
      <c r="L84" s="91"/>
      <c r="M84" s="91"/>
    </row>
    <row r="85" spans="1:13" s="62" customFormat="1" ht="12.75">
      <c r="A85" s="26"/>
      <c r="B85" s="20" t="s">
        <v>8</v>
      </c>
      <c r="C85" s="16" t="s">
        <v>9</v>
      </c>
      <c r="D85" s="20" t="s">
        <v>128</v>
      </c>
      <c r="E85" s="16"/>
      <c r="F85" s="21" t="s">
        <v>46</v>
      </c>
      <c r="G85" s="106">
        <f>G86</f>
        <v>33.4</v>
      </c>
      <c r="H85" s="91"/>
      <c r="I85" s="91"/>
      <c r="J85" s="91"/>
      <c r="K85" s="91"/>
      <c r="L85" s="91"/>
      <c r="M85" s="91"/>
    </row>
    <row r="86" spans="1:13" s="62" customFormat="1" ht="12.75">
      <c r="A86" s="19"/>
      <c r="B86" s="20" t="s">
        <v>8</v>
      </c>
      <c r="C86" s="16" t="s">
        <v>9</v>
      </c>
      <c r="D86" s="20" t="s">
        <v>128</v>
      </c>
      <c r="E86" s="16"/>
      <c r="F86" s="21" t="s">
        <v>46</v>
      </c>
      <c r="G86" s="106">
        <f>G87</f>
        <v>33.4</v>
      </c>
      <c r="H86" s="91"/>
      <c r="I86" s="91"/>
      <c r="J86" s="91"/>
      <c r="K86" s="91"/>
      <c r="L86" s="91"/>
      <c r="M86" s="91"/>
    </row>
    <row r="87" spans="1:13" s="62" customFormat="1" ht="12.75">
      <c r="A87" s="26"/>
      <c r="B87" s="20" t="s">
        <v>8</v>
      </c>
      <c r="C87" s="16" t="s">
        <v>9</v>
      </c>
      <c r="D87" s="20" t="s">
        <v>128</v>
      </c>
      <c r="E87" s="16"/>
      <c r="F87" s="21" t="s">
        <v>46</v>
      </c>
      <c r="G87" s="106">
        <f>G88</f>
        <v>33.4</v>
      </c>
      <c r="H87" s="91"/>
      <c r="I87" s="91"/>
      <c r="J87" s="91"/>
      <c r="K87" s="91"/>
      <c r="L87" s="91"/>
      <c r="M87" s="91"/>
    </row>
    <row r="88" spans="1:13" s="62" customFormat="1" ht="76.5">
      <c r="A88" s="26"/>
      <c r="B88" s="20" t="s">
        <v>8</v>
      </c>
      <c r="C88" s="16" t="s">
        <v>9</v>
      </c>
      <c r="D88" s="20" t="s">
        <v>143</v>
      </c>
      <c r="E88" s="16"/>
      <c r="F88" s="21" t="s">
        <v>144</v>
      </c>
      <c r="G88" s="106">
        <f>G89</f>
        <v>33.4</v>
      </c>
      <c r="H88" s="91"/>
      <c r="I88" s="91"/>
      <c r="J88" s="91"/>
      <c r="K88" s="91"/>
      <c r="L88" s="91"/>
      <c r="M88" s="91"/>
    </row>
    <row r="89" spans="1:13" s="62" customFormat="1" ht="25.5">
      <c r="A89" s="26"/>
      <c r="B89" s="20" t="s">
        <v>8</v>
      </c>
      <c r="C89" s="16" t="s">
        <v>9</v>
      </c>
      <c r="D89" s="20" t="s">
        <v>143</v>
      </c>
      <c r="E89" s="16" t="s">
        <v>35</v>
      </c>
      <c r="F89" s="21" t="s">
        <v>203</v>
      </c>
      <c r="G89" s="106">
        <v>33.4</v>
      </c>
      <c r="H89" s="91"/>
      <c r="I89" s="91"/>
      <c r="J89" s="91"/>
      <c r="K89" s="91"/>
      <c r="L89" s="91"/>
      <c r="M89" s="91"/>
    </row>
    <row r="90" spans="1:13" s="62" customFormat="1" ht="25.5" hidden="1">
      <c r="A90" s="19"/>
      <c r="B90" s="20" t="s">
        <v>8</v>
      </c>
      <c r="C90" s="16" t="s">
        <v>9</v>
      </c>
      <c r="D90" s="20" t="s">
        <v>143</v>
      </c>
      <c r="E90" s="16" t="s">
        <v>206</v>
      </c>
      <c r="F90" s="21" t="s">
        <v>207</v>
      </c>
      <c r="G90" s="92">
        <v>0</v>
      </c>
      <c r="H90" s="91"/>
      <c r="I90" s="91"/>
      <c r="J90" s="91"/>
      <c r="K90" s="91"/>
      <c r="L90" s="91"/>
      <c r="M90" s="91"/>
    </row>
    <row r="91" spans="1:7" ht="14.25">
      <c r="A91" s="39"/>
      <c r="B91" s="20"/>
      <c r="C91" s="16"/>
      <c r="D91" s="20"/>
      <c r="E91" s="16"/>
      <c r="F91" s="40" t="s">
        <v>68</v>
      </c>
      <c r="G91" s="110">
        <v>33.4</v>
      </c>
    </row>
    <row r="92" spans="1:13" s="61" customFormat="1" ht="12.75">
      <c r="A92" s="26">
        <v>4</v>
      </c>
      <c r="B92" s="11" t="s">
        <v>9</v>
      </c>
      <c r="C92" s="24"/>
      <c r="D92" s="11"/>
      <c r="E92" s="24"/>
      <c r="F92" s="12" t="s">
        <v>56</v>
      </c>
      <c r="G92" s="111">
        <f>G93+G100</f>
        <v>6290.1723</v>
      </c>
      <c r="H92" s="90"/>
      <c r="I92" s="90"/>
      <c r="J92" s="90"/>
      <c r="K92" s="90"/>
      <c r="L92" s="90"/>
      <c r="M92" s="90"/>
    </row>
    <row r="93" spans="1:13" s="62" customFormat="1" ht="12.75">
      <c r="A93" s="33"/>
      <c r="B93" s="14" t="s">
        <v>9</v>
      </c>
      <c r="C93" s="15" t="s">
        <v>55</v>
      </c>
      <c r="D93" s="14"/>
      <c r="E93" s="15"/>
      <c r="F93" s="17" t="s">
        <v>69</v>
      </c>
      <c r="G93" s="107">
        <f>G94</f>
        <v>5770.1723</v>
      </c>
      <c r="H93" s="91"/>
      <c r="I93" s="91"/>
      <c r="J93" s="91"/>
      <c r="K93" s="91"/>
      <c r="L93" s="91"/>
      <c r="M93" s="91"/>
    </row>
    <row r="94" spans="1:13" s="62" customFormat="1" ht="51">
      <c r="A94" s="19"/>
      <c r="B94" s="20" t="s">
        <v>9</v>
      </c>
      <c r="C94" s="16" t="s">
        <v>55</v>
      </c>
      <c r="D94" s="20" t="s">
        <v>145</v>
      </c>
      <c r="E94" s="16"/>
      <c r="F94" s="21" t="s">
        <v>79</v>
      </c>
      <c r="G94" s="106">
        <f>G95</f>
        <v>5770.1723</v>
      </c>
      <c r="H94" s="91"/>
      <c r="I94" s="91"/>
      <c r="J94" s="91"/>
      <c r="K94" s="91"/>
      <c r="L94" s="91"/>
      <c r="M94" s="91"/>
    </row>
    <row r="95" spans="1:13" s="62" customFormat="1" ht="25.5">
      <c r="A95" s="19"/>
      <c r="B95" s="20" t="s">
        <v>9</v>
      </c>
      <c r="C95" s="16" t="s">
        <v>55</v>
      </c>
      <c r="D95" s="20" t="s">
        <v>146</v>
      </c>
      <c r="E95" s="16"/>
      <c r="F95" s="21" t="s">
        <v>80</v>
      </c>
      <c r="G95" s="106">
        <f>G96</f>
        <v>5770.1723</v>
      </c>
      <c r="H95" s="91"/>
      <c r="I95" s="91"/>
      <c r="J95" s="91"/>
      <c r="K95" s="91"/>
      <c r="L95" s="91"/>
      <c r="M95" s="91"/>
    </row>
    <row r="96" spans="1:13" s="62" customFormat="1" ht="63.75">
      <c r="A96" s="19"/>
      <c r="B96" s="20" t="s">
        <v>9</v>
      </c>
      <c r="C96" s="16" t="s">
        <v>55</v>
      </c>
      <c r="D96" s="20" t="s">
        <v>147</v>
      </c>
      <c r="E96" s="16"/>
      <c r="F96" s="21" t="s">
        <v>148</v>
      </c>
      <c r="G96" s="106">
        <f>G97</f>
        <v>5770.1723</v>
      </c>
      <c r="H96" s="91"/>
      <c r="I96" s="91"/>
      <c r="J96" s="91"/>
      <c r="K96" s="91"/>
      <c r="L96" s="91"/>
      <c r="M96" s="91"/>
    </row>
    <row r="97" spans="1:13" s="62" customFormat="1" ht="25.5">
      <c r="A97" s="19"/>
      <c r="B97" s="20" t="s">
        <v>9</v>
      </c>
      <c r="C97" s="16" t="s">
        <v>55</v>
      </c>
      <c r="D97" s="20" t="s">
        <v>149</v>
      </c>
      <c r="E97" s="16"/>
      <c r="F97" s="21" t="s">
        <v>70</v>
      </c>
      <c r="G97" s="106">
        <f>G98</f>
        <v>5770.1723</v>
      </c>
      <c r="H97" s="91"/>
      <c r="I97" s="91"/>
      <c r="J97" s="91"/>
      <c r="K97" s="91"/>
      <c r="L97" s="91"/>
      <c r="M97" s="91"/>
    </row>
    <row r="98" spans="1:13" s="62" customFormat="1" ht="25.5">
      <c r="A98" s="26"/>
      <c r="B98" s="20" t="s">
        <v>9</v>
      </c>
      <c r="C98" s="16" t="s">
        <v>55</v>
      </c>
      <c r="D98" s="20" t="s">
        <v>149</v>
      </c>
      <c r="E98" s="16" t="s">
        <v>35</v>
      </c>
      <c r="F98" s="21" t="s">
        <v>203</v>
      </c>
      <c r="G98" s="106">
        <v>5770.1723</v>
      </c>
      <c r="H98" s="91"/>
      <c r="I98" s="91"/>
      <c r="J98" s="91"/>
      <c r="K98" s="91"/>
      <c r="L98" s="91"/>
      <c r="M98" s="91"/>
    </row>
    <row r="99" spans="1:13" s="62" customFormat="1" ht="25.5" hidden="1">
      <c r="A99" s="19"/>
      <c r="B99" s="20" t="s">
        <v>9</v>
      </c>
      <c r="C99" s="16" t="s">
        <v>55</v>
      </c>
      <c r="D99" s="20" t="s">
        <v>149</v>
      </c>
      <c r="E99" s="16" t="s">
        <v>206</v>
      </c>
      <c r="F99" s="21" t="s">
        <v>207</v>
      </c>
      <c r="G99" s="93">
        <v>0</v>
      </c>
      <c r="H99" s="91"/>
      <c r="I99" s="91"/>
      <c r="J99" s="91"/>
      <c r="K99" s="91"/>
      <c r="L99" s="91"/>
      <c r="M99" s="91"/>
    </row>
    <row r="100" spans="1:13" s="62" customFormat="1" ht="12.75">
      <c r="A100" s="34"/>
      <c r="B100" s="14" t="s">
        <v>9</v>
      </c>
      <c r="C100" s="15" t="s">
        <v>45</v>
      </c>
      <c r="D100" s="14"/>
      <c r="E100" s="16"/>
      <c r="F100" s="17" t="s">
        <v>42</v>
      </c>
      <c r="G100" s="107">
        <f>G101+G112+G119</f>
        <v>520</v>
      </c>
      <c r="H100" s="91"/>
      <c r="I100" s="91"/>
      <c r="J100" s="91"/>
      <c r="K100" s="91"/>
      <c r="L100" s="91"/>
      <c r="M100" s="91"/>
    </row>
    <row r="101" spans="1:7" ht="51">
      <c r="A101" s="19"/>
      <c r="B101" s="20" t="s">
        <v>9</v>
      </c>
      <c r="C101" s="16" t="s">
        <v>45</v>
      </c>
      <c r="D101" s="20" t="s">
        <v>145</v>
      </c>
      <c r="E101" s="16"/>
      <c r="F101" s="21" t="s">
        <v>79</v>
      </c>
      <c r="G101" s="22">
        <f>G102+G106</f>
        <v>180</v>
      </c>
    </row>
    <row r="102" spans="1:7" ht="25.5">
      <c r="A102" s="19"/>
      <c r="B102" s="20" t="s">
        <v>9</v>
      </c>
      <c r="C102" s="16" t="s">
        <v>45</v>
      </c>
      <c r="D102" s="20" t="s">
        <v>151</v>
      </c>
      <c r="E102" s="16"/>
      <c r="F102" s="21" t="s">
        <v>209</v>
      </c>
      <c r="G102" s="22">
        <f>G103</f>
        <v>180</v>
      </c>
    </row>
    <row r="103" spans="1:7" ht="51">
      <c r="A103" s="19"/>
      <c r="B103" s="20" t="s">
        <v>9</v>
      </c>
      <c r="C103" s="16" t="s">
        <v>45</v>
      </c>
      <c r="D103" s="20" t="s">
        <v>210</v>
      </c>
      <c r="E103" s="16"/>
      <c r="F103" s="21" t="s">
        <v>211</v>
      </c>
      <c r="G103" s="22">
        <f>G104</f>
        <v>180</v>
      </c>
    </row>
    <row r="104" spans="1:7" ht="25.5">
      <c r="A104" s="19"/>
      <c r="B104" s="20" t="s">
        <v>9</v>
      </c>
      <c r="C104" s="16" t="s">
        <v>45</v>
      </c>
      <c r="D104" s="20" t="s">
        <v>212</v>
      </c>
      <c r="E104" s="16"/>
      <c r="F104" s="21" t="s">
        <v>70</v>
      </c>
      <c r="G104" s="22">
        <f>G105</f>
        <v>180</v>
      </c>
    </row>
    <row r="105" spans="1:7" ht="25.5">
      <c r="A105" s="19"/>
      <c r="B105" s="20" t="s">
        <v>9</v>
      </c>
      <c r="C105" s="16" t="s">
        <v>45</v>
      </c>
      <c r="D105" s="20" t="s">
        <v>212</v>
      </c>
      <c r="E105" s="16" t="s">
        <v>35</v>
      </c>
      <c r="F105" s="21" t="s">
        <v>203</v>
      </c>
      <c r="G105" s="22">
        <v>180</v>
      </c>
    </row>
    <row r="106" spans="1:7" ht="25.5">
      <c r="A106" s="19"/>
      <c r="B106" s="20" t="s">
        <v>9</v>
      </c>
      <c r="C106" s="16" t="s">
        <v>45</v>
      </c>
      <c r="D106" s="20" t="s">
        <v>146</v>
      </c>
      <c r="E106" s="16"/>
      <c r="F106" s="21" t="s">
        <v>80</v>
      </c>
      <c r="G106" s="22">
        <f>G107</f>
        <v>0</v>
      </c>
    </row>
    <row r="107" spans="1:7" ht="63.75">
      <c r="A107" s="19"/>
      <c r="B107" s="20" t="s">
        <v>9</v>
      </c>
      <c r="C107" s="16" t="s">
        <v>45</v>
      </c>
      <c r="D107" s="20" t="s">
        <v>147</v>
      </c>
      <c r="E107" s="16"/>
      <c r="F107" s="21" t="s">
        <v>148</v>
      </c>
      <c r="G107" s="22">
        <f>G108</f>
        <v>0</v>
      </c>
    </row>
    <row r="108" spans="1:7" ht="25.5">
      <c r="A108" s="19"/>
      <c r="B108" s="20" t="s">
        <v>9</v>
      </c>
      <c r="C108" s="16" t="s">
        <v>45</v>
      </c>
      <c r="D108" s="20" t="s">
        <v>149</v>
      </c>
      <c r="E108" s="16"/>
      <c r="F108" s="21" t="s">
        <v>70</v>
      </c>
      <c r="G108" s="22">
        <f>G109</f>
        <v>0</v>
      </c>
    </row>
    <row r="109" spans="1:7" ht="25.5">
      <c r="A109" s="19"/>
      <c r="B109" s="20" t="s">
        <v>9</v>
      </c>
      <c r="C109" s="16" t="s">
        <v>45</v>
      </c>
      <c r="D109" s="20" t="s">
        <v>149</v>
      </c>
      <c r="E109" s="16" t="s">
        <v>35</v>
      </c>
      <c r="F109" s="21" t="s">
        <v>203</v>
      </c>
      <c r="G109" s="22">
        <v>0</v>
      </c>
    </row>
    <row r="110" spans="1:7" ht="25.5" hidden="1">
      <c r="A110" s="19"/>
      <c r="B110" s="20" t="s">
        <v>9</v>
      </c>
      <c r="C110" s="16" t="s">
        <v>45</v>
      </c>
      <c r="D110" s="20" t="s">
        <v>208</v>
      </c>
      <c r="E110" s="16" t="s">
        <v>204</v>
      </c>
      <c r="F110" s="21" t="s">
        <v>205</v>
      </c>
      <c r="G110" s="22">
        <f>G111</f>
        <v>0</v>
      </c>
    </row>
    <row r="111" spans="1:7" ht="25.5" hidden="1">
      <c r="A111" s="19"/>
      <c r="B111" s="20" t="s">
        <v>9</v>
      </c>
      <c r="C111" s="16" t="s">
        <v>45</v>
      </c>
      <c r="D111" s="20" t="s">
        <v>208</v>
      </c>
      <c r="E111" s="16" t="s">
        <v>206</v>
      </c>
      <c r="F111" s="21" t="s">
        <v>207</v>
      </c>
      <c r="G111" s="22">
        <v>0</v>
      </c>
    </row>
    <row r="112" spans="1:7" ht="38.25">
      <c r="A112" s="19"/>
      <c r="B112" s="20" t="s">
        <v>9</v>
      </c>
      <c r="C112" s="16" t="s">
        <v>45</v>
      </c>
      <c r="D112" s="20" t="s">
        <v>157</v>
      </c>
      <c r="E112" s="16"/>
      <c r="F112" s="21" t="s">
        <v>252</v>
      </c>
      <c r="G112" s="106">
        <f>G113+G116</f>
        <v>40</v>
      </c>
    </row>
    <row r="113" spans="1:7" ht="76.5">
      <c r="A113" s="19"/>
      <c r="B113" s="20" t="s">
        <v>9</v>
      </c>
      <c r="C113" s="16" t="s">
        <v>45</v>
      </c>
      <c r="D113" s="20" t="s">
        <v>158</v>
      </c>
      <c r="E113" s="16"/>
      <c r="F113" s="21" t="s">
        <v>159</v>
      </c>
      <c r="G113" s="106">
        <f>G114</f>
        <v>35</v>
      </c>
    </row>
    <row r="114" spans="1:7" ht="25.5">
      <c r="A114" s="19"/>
      <c r="B114" s="20" t="s">
        <v>9</v>
      </c>
      <c r="C114" s="16" t="s">
        <v>45</v>
      </c>
      <c r="D114" s="20" t="s">
        <v>160</v>
      </c>
      <c r="E114" s="16"/>
      <c r="F114" s="21" t="s">
        <v>70</v>
      </c>
      <c r="G114" s="106">
        <f>G115</f>
        <v>35</v>
      </c>
    </row>
    <row r="115" spans="1:7" ht="12.75">
      <c r="A115" s="19"/>
      <c r="B115" s="20" t="s">
        <v>9</v>
      </c>
      <c r="C115" s="16" t="s">
        <v>45</v>
      </c>
      <c r="D115" s="20" t="s">
        <v>160</v>
      </c>
      <c r="E115" s="16" t="s">
        <v>37</v>
      </c>
      <c r="F115" s="21" t="s">
        <v>36</v>
      </c>
      <c r="G115" s="106">
        <v>35</v>
      </c>
    </row>
    <row r="116" spans="1:7" ht="25.5">
      <c r="A116" s="19"/>
      <c r="B116" s="20" t="s">
        <v>9</v>
      </c>
      <c r="C116" s="16" t="s">
        <v>45</v>
      </c>
      <c r="D116" s="20" t="s">
        <v>161</v>
      </c>
      <c r="E116" s="16"/>
      <c r="F116" s="21" t="s">
        <v>162</v>
      </c>
      <c r="G116" s="106">
        <f>G117</f>
        <v>5</v>
      </c>
    </row>
    <row r="117" spans="1:7" ht="25.5">
      <c r="A117" s="19"/>
      <c r="B117" s="20" t="s">
        <v>9</v>
      </c>
      <c r="C117" s="16" t="s">
        <v>45</v>
      </c>
      <c r="D117" s="20" t="s">
        <v>163</v>
      </c>
      <c r="E117" s="16"/>
      <c r="F117" s="21" t="s">
        <v>70</v>
      </c>
      <c r="G117" s="106">
        <f>G118</f>
        <v>5</v>
      </c>
    </row>
    <row r="118" spans="1:7" ht="12.75">
      <c r="A118" s="19"/>
      <c r="B118" s="20" t="s">
        <v>9</v>
      </c>
      <c r="C118" s="16" t="s">
        <v>45</v>
      </c>
      <c r="D118" s="20" t="s">
        <v>163</v>
      </c>
      <c r="E118" s="16" t="s">
        <v>37</v>
      </c>
      <c r="F118" s="21" t="s">
        <v>36</v>
      </c>
      <c r="G118" s="106">
        <v>5</v>
      </c>
    </row>
    <row r="119" spans="1:7" ht="51">
      <c r="A119" s="13"/>
      <c r="B119" s="20" t="s">
        <v>9</v>
      </c>
      <c r="C119" s="16" t="s">
        <v>45</v>
      </c>
      <c r="D119" s="20" t="s">
        <v>441</v>
      </c>
      <c r="E119" s="16"/>
      <c r="F119" s="21" t="s">
        <v>472</v>
      </c>
      <c r="G119" s="22">
        <f>G120</f>
        <v>300</v>
      </c>
    </row>
    <row r="120" spans="1:7" ht="25.5">
      <c r="A120" s="13"/>
      <c r="B120" s="20" t="s">
        <v>9</v>
      </c>
      <c r="C120" s="16" t="s">
        <v>45</v>
      </c>
      <c r="D120" s="20" t="s">
        <v>442</v>
      </c>
      <c r="E120" s="16"/>
      <c r="F120" s="21" t="s">
        <v>443</v>
      </c>
      <c r="G120" s="22">
        <f>G121</f>
        <v>300</v>
      </c>
    </row>
    <row r="121" spans="1:7" ht="25.5">
      <c r="A121" s="13"/>
      <c r="B121" s="20" t="s">
        <v>9</v>
      </c>
      <c r="C121" s="16" t="s">
        <v>45</v>
      </c>
      <c r="D121" s="20" t="s">
        <v>444</v>
      </c>
      <c r="E121" s="16"/>
      <c r="F121" s="21" t="s">
        <v>70</v>
      </c>
      <c r="G121" s="22">
        <f>G122</f>
        <v>300</v>
      </c>
    </row>
    <row r="122" spans="1:7" ht="25.5">
      <c r="A122" s="13"/>
      <c r="B122" s="20" t="s">
        <v>9</v>
      </c>
      <c r="C122" s="16" t="s">
        <v>45</v>
      </c>
      <c r="D122" s="20" t="s">
        <v>444</v>
      </c>
      <c r="E122" s="16" t="s">
        <v>35</v>
      </c>
      <c r="F122" s="21" t="s">
        <v>203</v>
      </c>
      <c r="G122" s="22">
        <v>300</v>
      </c>
    </row>
    <row r="123" spans="1:13" s="61" customFormat="1" ht="12.75">
      <c r="A123" s="26">
        <v>5</v>
      </c>
      <c r="B123" s="11" t="s">
        <v>16</v>
      </c>
      <c r="C123" s="24"/>
      <c r="D123" s="11"/>
      <c r="E123" s="24"/>
      <c r="F123" s="12" t="s">
        <v>57</v>
      </c>
      <c r="G123" s="111">
        <f>G124+G151+G186+G218</f>
        <v>173067.88268</v>
      </c>
      <c r="H123" s="90"/>
      <c r="I123" s="90"/>
      <c r="J123" s="90"/>
      <c r="K123" s="90"/>
      <c r="L123" s="90"/>
      <c r="M123" s="90"/>
    </row>
    <row r="124" spans="1:13" s="62" customFormat="1" ht="12.75">
      <c r="A124" s="33"/>
      <c r="B124" s="14" t="s">
        <v>16</v>
      </c>
      <c r="C124" s="15" t="s">
        <v>7</v>
      </c>
      <c r="D124" s="14"/>
      <c r="E124" s="15"/>
      <c r="F124" s="17" t="s">
        <v>17</v>
      </c>
      <c r="G124" s="107">
        <f>G125+G138+G145</f>
        <v>138527.16503</v>
      </c>
      <c r="H124" s="91"/>
      <c r="I124" s="91"/>
      <c r="J124" s="91"/>
      <c r="K124" s="91"/>
      <c r="L124" s="91"/>
      <c r="M124" s="91"/>
    </row>
    <row r="125" spans="1:13" s="62" customFormat="1" ht="51">
      <c r="A125" s="19"/>
      <c r="B125" s="20" t="s">
        <v>16</v>
      </c>
      <c r="C125" s="16" t="s">
        <v>7</v>
      </c>
      <c r="D125" s="20" t="s">
        <v>145</v>
      </c>
      <c r="E125" s="16"/>
      <c r="F125" s="21" t="s">
        <v>79</v>
      </c>
      <c r="G125" s="106">
        <f>G126+G130</f>
        <v>126466.45833000001</v>
      </c>
      <c r="H125" s="91"/>
      <c r="I125" s="91"/>
      <c r="J125" s="91"/>
      <c r="K125" s="91"/>
      <c r="L125" s="91"/>
      <c r="M125" s="91"/>
    </row>
    <row r="126" spans="1:13" s="62" customFormat="1" ht="25.5">
      <c r="A126" s="19"/>
      <c r="B126" s="20" t="s">
        <v>16</v>
      </c>
      <c r="C126" s="16" t="s">
        <v>7</v>
      </c>
      <c r="D126" s="20" t="s">
        <v>151</v>
      </c>
      <c r="E126" s="16"/>
      <c r="F126" s="21" t="s">
        <v>209</v>
      </c>
      <c r="G126" s="22">
        <f>G127</f>
        <v>476.55027</v>
      </c>
      <c r="H126" s="91"/>
      <c r="I126" s="91"/>
      <c r="J126" s="91"/>
      <c r="K126" s="91"/>
      <c r="L126" s="91"/>
      <c r="M126" s="91"/>
    </row>
    <row r="127" spans="1:13" s="62" customFormat="1" ht="51">
      <c r="A127" s="19"/>
      <c r="B127" s="20" t="s">
        <v>16</v>
      </c>
      <c r="C127" s="16" t="s">
        <v>7</v>
      </c>
      <c r="D127" s="20" t="s">
        <v>210</v>
      </c>
      <c r="E127" s="16"/>
      <c r="F127" s="21" t="s">
        <v>211</v>
      </c>
      <c r="G127" s="22">
        <f>G128</f>
        <v>476.55027</v>
      </c>
      <c r="H127" s="91"/>
      <c r="I127" s="91"/>
      <c r="J127" s="91"/>
      <c r="K127" s="91"/>
      <c r="L127" s="91"/>
      <c r="M127" s="91"/>
    </row>
    <row r="128" spans="1:13" s="62" customFormat="1" ht="25.5">
      <c r="A128" s="19"/>
      <c r="B128" s="20" t="s">
        <v>16</v>
      </c>
      <c r="C128" s="16" t="s">
        <v>7</v>
      </c>
      <c r="D128" s="20" t="s">
        <v>212</v>
      </c>
      <c r="E128" s="16"/>
      <c r="F128" s="21" t="s">
        <v>70</v>
      </c>
      <c r="G128" s="22">
        <f>G129</f>
        <v>476.55027</v>
      </c>
      <c r="H128" s="91"/>
      <c r="I128" s="91"/>
      <c r="J128" s="91"/>
      <c r="K128" s="91"/>
      <c r="L128" s="91"/>
      <c r="M128" s="91"/>
    </row>
    <row r="129" spans="1:13" s="62" customFormat="1" ht="25.5">
      <c r="A129" s="19"/>
      <c r="B129" s="20" t="s">
        <v>16</v>
      </c>
      <c r="C129" s="16" t="s">
        <v>7</v>
      </c>
      <c r="D129" s="20" t="s">
        <v>212</v>
      </c>
      <c r="E129" s="16" t="s">
        <v>35</v>
      </c>
      <c r="F129" s="21" t="s">
        <v>203</v>
      </c>
      <c r="G129" s="22">
        <v>476.55027</v>
      </c>
      <c r="H129" s="91"/>
      <c r="I129" s="91"/>
      <c r="J129" s="91"/>
      <c r="K129" s="91"/>
      <c r="L129" s="91"/>
      <c r="M129" s="91"/>
    </row>
    <row r="130" spans="1:13" s="62" customFormat="1" ht="25.5">
      <c r="A130" s="26"/>
      <c r="B130" s="20" t="s">
        <v>16</v>
      </c>
      <c r="C130" s="16" t="s">
        <v>7</v>
      </c>
      <c r="D130" s="20" t="s">
        <v>164</v>
      </c>
      <c r="E130" s="24"/>
      <c r="F130" s="21" t="s">
        <v>124</v>
      </c>
      <c r="G130" s="106">
        <f>G131</f>
        <v>125989.90806</v>
      </c>
      <c r="H130" s="91"/>
      <c r="I130" s="91"/>
      <c r="J130" s="91"/>
      <c r="K130" s="91"/>
      <c r="L130" s="91"/>
      <c r="M130" s="91"/>
    </row>
    <row r="131" spans="1:13" s="62" customFormat="1" ht="25.5">
      <c r="A131" s="34"/>
      <c r="B131" s="20" t="s">
        <v>16</v>
      </c>
      <c r="C131" s="16" t="s">
        <v>7</v>
      </c>
      <c r="D131" s="20" t="s">
        <v>165</v>
      </c>
      <c r="E131" s="16"/>
      <c r="F131" s="21" t="s">
        <v>166</v>
      </c>
      <c r="G131" s="106">
        <f>G132</f>
        <v>125989.90806</v>
      </c>
      <c r="H131" s="91"/>
      <c r="I131" s="91"/>
      <c r="J131" s="91"/>
      <c r="K131" s="91"/>
      <c r="L131" s="91"/>
      <c r="M131" s="91"/>
    </row>
    <row r="132" spans="1:13" s="62" customFormat="1" ht="25.5">
      <c r="A132" s="26"/>
      <c r="B132" s="20" t="s">
        <v>16</v>
      </c>
      <c r="C132" s="16" t="s">
        <v>7</v>
      </c>
      <c r="D132" s="20" t="s">
        <v>167</v>
      </c>
      <c r="E132" s="16"/>
      <c r="F132" s="21" t="s">
        <v>70</v>
      </c>
      <c r="G132" s="106">
        <f>G133+G134</f>
        <v>125989.90806</v>
      </c>
      <c r="H132" s="91"/>
      <c r="I132" s="91"/>
      <c r="J132" s="91"/>
      <c r="K132" s="91"/>
      <c r="L132" s="91"/>
      <c r="M132" s="91"/>
    </row>
    <row r="133" spans="1:13" s="62" customFormat="1" ht="25.5">
      <c r="A133" s="19"/>
      <c r="B133" s="20" t="s">
        <v>16</v>
      </c>
      <c r="C133" s="16" t="s">
        <v>7</v>
      </c>
      <c r="D133" s="20" t="s">
        <v>167</v>
      </c>
      <c r="E133" s="16" t="s">
        <v>35</v>
      </c>
      <c r="F133" s="21" t="s">
        <v>203</v>
      </c>
      <c r="G133" s="106">
        <v>5887.46689</v>
      </c>
      <c r="H133" s="91"/>
      <c r="I133" s="91"/>
      <c r="J133" s="91"/>
      <c r="K133" s="91"/>
      <c r="L133" s="91"/>
      <c r="M133" s="91"/>
    </row>
    <row r="134" spans="1:13" s="62" customFormat="1" ht="12.75">
      <c r="A134" s="19"/>
      <c r="B134" s="20" t="s">
        <v>16</v>
      </c>
      <c r="C134" s="16" t="s">
        <v>7</v>
      </c>
      <c r="D134" s="20" t="s">
        <v>167</v>
      </c>
      <c r="E134" s="16" t="s">
        <v>37</v>
      </c>
      <c r="F134" s="21" t="s">
        <v>36</v>
      </c>
      <c r="G134" s="22">
        <v>120102.44117</v>
      </c>
      <c r="H134" s="91"/>
      <c r="I134" s="91"/>
      <c r="J134" s="91"/>
      <c r="K134" s="91"/>
      <c r="L134" s="91"/>
      <c r="M134" s="91"/>
    </row>
    <row r="135" spans="1:13" s="62" customFormat="1" ht="25.5" hidden="1">
      <c r="A135" s="81"/>
      <c r="B135" s="20" t="s">
        <v>16</v>
      </c>
      <c r="C135" s="16" t="s">
        <v>7</v>
      </c>
      <c r="D135" s="20" t="s">
        <v>167</v>
      </c>
      <c r="E135" s="16" t="s">
        <v>206</v>
      </c>
      <c r="F135" s="21" t="s">
        <v>207</v>
      </c>
      <c r="G135" s="97">
        <v>0</v>
      </c>
      <c r="H135" s="91"/>
      <c r="I135" s="91"/>
      <c r="J135" s="91"/>
      <c r="K135" s="91"/>
      <c r="L135" s="91"/>
      <c r="M135" s="91"/>
    </row>
    <row r="136" spans="1:13" s="62" customFormat="1" ht="25.5" hidden="1">
      <c r="A136" s="81"/>
      <c r="B136" s="20" t="s">
        <v>16</v>
      </c>
      <c r="C136" s="16" t="s">
        <v>7</v>
      </c>
      <c r="D136" s="20" t="s">
        <v>167</v>
      </c>
      <c r="E136" s="16" t="s">
        <v>206</v>
      </c>
      <c r="F136" s="21" t="s">
        <v>207</v>
      </c>
      <c r="G136" s="97">
        <v>0</v>
      </c>
      <c r="H136" s="91"/>
      <c r="I136" s="91"/>
      <c r="J136" s="91"/>
      <c r="K136" s="91"/>
      <c r="L136" s="91"/>
      <c r="M136" s="91"/>
    </row>
    <row r="137" spans="1:13" s="62" customFormat="1" ht="25.5" hidden="1">
      <c r="A137" s="19"/>
      <c r="B137" s="20" t="s">
        <v>16</v>
      </c>
      <c r="C137" s="16" t="s">
        <v>7</v>
      </c>
      <c r="D137" s="20" t="s">
        <v>167</v>
      </c>
      <c r="E137" s="16" t="s">
        <v>206</v>
      </c>
      <c r="F137" s="21" t="s">
        <v>207</v>
      </c>
      <c r="G137" s="93">
        <v>0</v>
      </c>
      <c r="H137" s="91"/>
      <c r="I137" s="91"/>
      <c r="J137" s="91"/>
      <c r="K137" s="91"/>
      <c r="L137" s="91"/>
      <c r="M137" s="91"/>
    </row>
    <row r="138" spans="1:13" s="62" customFormat="1" ht="38.25">
      <c r="A138" s="19"/>
      <c r="B138" s="20" t="s">
        <v>16</v>
      </c>
      <c r="C138" s="16" t="s">
        <v>7</v>
      </c>
      <c r="D138" s="20" t="s">
        <v>171</v>
      </c>
      <c r="E138" s="16"/>
      <c r="F138" s="21" t="s">
        <v>102</v>
      </c>
      <c r="G138" s="106">
        <f aca="true" t="shared" si="0" ref="G138:G143">G139</f>
        <v>500</v>
      </c>
      <c r="H138" s="91"/>
      <c r="I138" s="91"/>
      <c r="J138" s="91"/>
      <c r="K138" s="91"/>
      <c r="L138" s="91"/>
      <c r="M138" s="91"/>
    </row>
    <row r="139" spans="1:13" s="62" customFormat="1" ht="38.25">
      <c r="A139" s="19"/>
      <c r="B139" s="20" t="s">
        <v>16</v>
      </c>
      <c r="C139" s="16" t="s">
        <v>7</v>
      </c>
      <c r="D139" s="20" t="s">
        <v>172</v>
      </c>
      <c r="E139" s="16"/>
      <c r="F139" s="21" t="s">
        <v>215</v>
      </c>
      <c r="G139" s="106">
        <f t="shared" si="0"/>
        <v>500</v>
      </c>
      <c r="H139" s="91"/>
      <c r="I139" s="91"/>
      <c r="J139" s="91"/>
      <c r="K139" s="91"/>
      <c r="L139" s="91"/>
      <c r="M139" s="91"/>
    </row>
    <row r="140" spans="1:13" s="62" customFormat="1" ht="25.5">
      <c r="A140" s="19"/>
      <c r="B140" s="20" t="s">
        <v>16</v>
      </c>
      <c r="C140" s="16" t="s">
        <v>7</v>
      </c>
      <c r="D140" s="20" t="s">
        <v>174</v>
      </c>
      <c r="E140" s="16"/>
      <c r="F140" s="21" t="s">
        <v>339</v>
      </c>
      <c r="G140" s="106">
        <f t="shared" si="0"/>
        <v>500</v>
      </c>
      <c r="H140" s="91"/>
      <c r="I140" s="91"/>
      <c r="J140" s="91"/>
      <c r="K140" s="91"/>
      <c r="L140" s="91"/>
      <c r="M140" s="91"/>
    </row>
    <row r="141" spans="1:13" s="62" customFormat="1" ht="25.5">
      <c r="A141" s="19"/>
      <c r="B141" s="20" t="s">
        <v>16</v>
      </c>
      <c r="C141" s="16" t="s">
        <v>7</v>
      </c>
      <c r="D141" s="20" t="s">
        <v>175</v>
      </c>
      <c r="E141" s="16"/>
      <c r="F141" s="21" t="s">
        <v>70</v>
      </c>
      <c r="G141" s="106">
        <f t="shared" si="0"/>
        <v>500</v>
      </c>
      <c r="H141" s="91"/>
      <c r="I141" s="91"/>
      <c r="J141" s="91"/>
      <c r="K141" s="91"/>
      <c r="L141" s="91"/>
      <c r="M141" s="91"/>
    </row>
    <row r="142" spans="1:7" ht="25.5">
      <c r="A142" s="39"/>
      <c r="B142" s="20" t="s">
        <v>16</v>
      </c>
      <c r="C142" s="16" t="s">
        <v>7</v>
      </c>
      <c r="D142" s="20" t="s">
        <v>175</v>
      </c>
      <c r="E142" s="16" t="s">
        <v>35</v>
      </c>
      <c r="F142" s="21" t="s">
        <v>203</v>
      </c>
      <c r="G142" s="106">
        <v>500</v>
      </c>
    </row>
    <row r="143" spans="1:7" ht="25.5" hidden="1">
      <c r="A143" s="19"/>
      <c r="B143" s="20" t="s">
        <v>16</v>
      </c>
      <c r="C143" s="16" t="s">
        <v>7</v>
      </c>
      <c r="D143" s="20" t="s">
        <v>170</v>
      </c>
      <c r="E143" s="16" t="s">
        <v>204</v>
      </c>
      <c r="F143" s="21" t="s">
        <v>205</v>
      </c>
      <c r="G143" s="93">
        <f t="shared" si="0"/>
        <v>0</v>
      </c>
    </row>
    <row r="144" spans="1:7" ht="25.5" hidden="1">
      <c r="A144" s="19"/>
      <c r="B144" s="20" t="s">
        <v>16</v>
      </c>
      <c r="C144" s="16" t="s">
        <v>7</v>
      </c>
      <c r="D144" s="20" t="s">
        <v>170</v>
      </c>
      <c r="E144" s="16" t="s">
        <v>206</v>
      </c>
      <c r="F144" s="21" t="s">
        <v>207</v>
      </c>
      <c r="G144" s="93">
        <v>0</v>
      </c>
    </row>
    <row r="145" spans="1:13" s="62" customFormat="1" ht="12.75">
      <c r="A145" s="13"/>
      <c r="B145" s="20" t="s">
        <v>16</v>
      </c>
      <c r="C145" s="16" t="s">
        <v>7</v>
      </c>
      <c r="D145" s="20" t="s">
        <v>128</v>
      </c>
      <c r="E145" s="16"/>
      <c r="F145" s="21" t="s">
        <v>46</v>
      </c>
      <c r="G145" s="106">
        <f>G146</f>
        <v>11560.7067</v>
      </c>
      <c r="H145" s="91"/>
      <c r="I145" s="91"/>
      <c r="J145" s="91"/>
      <c r="K145" s="91"/>
      <c r="L145" s="91"/>
      <c r="M145" s="91"/>
    </row>
    <row r="146" spans="1:13" s="62" customFormat="1" ht="12.75">
      <c r="A146" s="13"/>
      <c r="B146" s="20" t="s">
        <v>16</v>
      </c>
      <c r="C146" s="16" t="s">
        <v>7</v>
      </c>
      <c r="D146" s="20" t="s">
        <v>128</v>
      </c>
      <c r="E146" s="16"/>
      <c r="F146" s="21" t="s">
        <v>46</v>
      </c>
      <c r="G146" s="106">
        <f>G147</f>
        <v>11560.7067</v>
      </c>
      <c r="H146" s="91"/>
      <c r="I146" s="91"/>
      <c r="J146" s="91"/>
      <c r="K146" s="91"/>
      <c r="L146" s="91"/>
      <c r="M146" s="91"/>
    </row>
    <row r="147" spans="1:13" s="62" customFormat="1" ht="25.5" customHeight="1">
      <c r="A147" s="13"/>
      <c r="B147" s="20" t="s">
        <v>16</v>
      </c>
      <c r="C147" s="16" t="s">
        <v>7</v>
      </c>
      <c r="D147" s="20" t="s">
        <v>128</v>
      </c>
      <c r="E147" s="16"/>
      <c r="F147" s="21" t="s">
        <v>46</v>
      </c>
      <c r="G147" s="106">
        <f>G148</f>
        <v>11560.7067</v>
      </c>
      <c r="H147" s="91"/>
      <c r="I147" s="91"/>
      <c r="J147" s="91"/>
      <c r="K147" s="91"/>
      <c r="L147" s="91"/>
      <c r="M147" s="91"/>
    </row>
    <row r="148" spans="1:13" s="62" customFormat="1" ht="25.5">
      <c r="A148" s="26"/>
      <c r="B148" s="20" t="s">
        <v>16</v>
      </c>
      <c r="C148" s="16" t="s">
        <v>7</v>
      </c>
      <c r="D148" s="20" t="s">
        <v>168</v>
      </c>
      <c r="E148" s="16"/>
      <c r="F148" s="21" t="s">
        <v>169</v>
      </c>
      <c r="G148" s="106">
        <f>G149+G150</f>
        <v>11560.7067</v>
      </c>
      <c r="H148" s="91"/>
      <c r="I148" s="91"/>
      <c r="J148" s="91"/>
      <c r="K148" s="91"/>
      <c r="L148" s="91"/>
      <c r="M148" s="91"/>
    </row>
    <row r="149" spans="1:13" s="62" customFormat="1" ht="25.5">
      <c r="A149" s="19"/>
      <c r="B149" s="20" t="s">
        <v>16</v>
      </c>
      <c r="C149" s="16" t="s">
        <v>7</v>
      </c>
      <c r="D149" s="20" t="s">
        <v>168</v>
      </c>
      <c r="E149" s="16" t="s">
        <v>35</v>
      </c>
      <c r="F149" s="21" t="s">
        <v>203</v>
      </c>
      <c r="G149" s="106">
        <v>684.59412</v>
      </c>
      <c r="H149" s="91"/>
      <c r="I149" s="91"/>
      <c r="J149" s="91"/>
      <c r="K149" s="91"/>
      <c r="L149" s="91"/>
      <c r="M149" s="91"/>
    </row>
    <row r="150" spans="1:13" s="62" customFormat="1" ht="25.5">
      <c r="A150" s="19"/>
      <c r="B150" s="20" t="s">
        <v>16</v>
      </c>
      <c r="C150" s="16" t="s">
        <v>7</v>
      </c>
      <c r="D150" s="20" t="s">
        <v>168</v>
      </c>
      <c r="E150" s="16" t="s">
        <v>213</v>
      </c>
      <c r="F150" s="21" t="s">
        <v>214</v>
      </c>
      <c r="G150" s="22">
        <v>10876.11258</v>
      </c>
      <c r="H150" s="91"/>
      <c r="I150" s="91"/>
      <c r="J150" s="91"/>
      <c r="K150" s="91"/>
      <c r="L150" s="91"/>
      <c r="M150" s="91"/>
    </row>
    <row r="151" spans="1:13" s="61" customFormat="1" ht="12.75">
      <c r="A151" s="19"/>
      <c r="B151" s="14" t="s">
        <v>16</v>
      </c>
      <c r="C151" s="15" t="s">
        <v>12</v>
      </c>
      <c r="D151" s="20"/>
      <c r="E151" s="16"/>
      <c r="F151" s="17" t="s">
        <v>103</v>
      </c>
      <c r="G151" s="106">
        <f>G163+G152</f>
        <v>11903.08163</v>
      </c>
      <c r="H151" s="90"/>
      <c r="I151" s="90"/>
      <c r="J151" s="90"/>
      <c r="K151" s="90"/>
      <c r="L151" s="90"/>
      <c r="M151" s="90"/>
    </row>
    <row r="152" spans="1:13" s="61" customFormat="1" ht="51">
      <c r="A152" s="81"/>
      <c r="B152" s="20" t="s">
        <v>16</v>
      </c>
      <c r="C152" s="16" t="s">
        <v>12</v>
      </c>
      <c r="D152" s="20" t="s">
        <v>145</v>
      </c>
      <c r="E152" s="82"/>
      <c r="F152" s="123" t="s">
        <v>79</v>
      </c>
      <c r="G152" s="83">
        <f>G157+G153</f>
        <v>11403.08163</v>
      </c>
      <c r="H152" s="90"/>
      <c r="I152" s="90"/>
      <c r="J152" s="90"/>
      <c r="K152" s="90"/>
      <c r="L152" s="90"/>
      <c r="M152" s="90"/>
    </row>
    <row r="153" spans="1:13" s="61" customFormat="1" ht="25.5">
      <c r="A153" s="19"/>
      <c r="B153" s="20" t="s">
        <v>16</v>
      </c>
      <c r="C153" s="16" t="s">
        <v>12</v>
      </c>
      <c r="D153" s="20" t="s">
        <v>151</v>
      </c>
      <c r="E153" s="16"/>
      <c r="F153" s="21" t="s">
        <v>267</v>
      </c>
      <c r="G153" s="22">
        <f>G154</f>
        <v>1199</v>
      </c>
      <c r="H153" s="90"/>
      <c r="I153" s="90"/>
      <c r="J153" s="90"/>
      <c r="K153" s="90"/>
      <c r="L153" s="90"/>
      <c r="M153" s="90"/>
    </row>
    <row r="154" spans="1:13" s="61" customFormat="1" ht="51">
      <c r="A154" s="19"/>
      <c r="B154" s="20" t="s">
        <v>16</v>
      </c>
      <c r="C154" s="16" t="s">
        <v>12</v>
      </c>
      <c r="D154" s="20" t="s">
        <v>210</v>
      </c>
      <c r="E154" s="16"/>
      <c r="F154" s="21" t="s">
        <v>211</v>
      </c>
      <c r="G154" s="22">
        <f>G155</f>
        <v>1199</v>
      </c>
      <c r="H154" s="90"/>
      <c r="I154" s="90"/>
      <c r="J154" s="90"/>
      <c r="K154" s="90"/>
      <c r="L154" s="90"/>
      <c r="M154" s="90"/>
    </row>
    <row r="155" spans="1:13" s="61" customFormat="1" ht="25.5">
      <c r="A155" s="19"/>
      <c r="B155" s="20" t="s">
        <v>16</v>
      </c>
      <c r="C155" s="16" t="s">
        <v>12</v>
      </c>
      <c r="D155" s="20" t="s">
        <v>212</v>
      </c>
      <c r="E155" s="16"/>
      <c r="F155" s="21" t="s">
        <v>70</v>
      </c>
      <c r="G155" s="22">
        <f>G156</f>
        <v>1199</v>
      </c>
      <c r="H155" s="90"/>
      <c r="I155" s="90"/>
      <c r="J155" s="90"/>
      <c r="K155" s="90"/>
      <c r="L155" s="90"/>
      <c r="M155" s="90"/>
    </row>
    <row r="156" spans="1:13" s="61" customFormat="1" ht="25.5">
      <c r="A156" s="19"/>
      <c r="B156" s="20" t="s">
        <v>16</v>
      </c>
      <c r="C156" s="16" t="s">
        <v>12</v>
      </c>
      <c r="D156" s="20" t="s">
        <v>212</v>
      </c>
      <c r="E156" s="16" t="s">
        <v>35</v>
      </c>
      <c r="F156" s="21" t="s">
        <v>203</v>
      </c>
      <c r="G156" s="22">
        <v>1199</v>
      </c>
      <c r="H156" s="90"/>
      <c r="I156" s="90"/>
      <c r="J156" s="90"/>
      <c r="K156" s="90"/>
      <c r="L156" s="90"/>
      <c r="M156" s="90"/>
    </row>
    <row r="157" spans="1:13" s="61" customFormat="1" ht="25.5">
      <c r="A157" s="81"/>
      <c r="B157" s="20" t="s">
        <v>16</v>
      </c>
      <c r="C157" s="16" t="s">
        <v>12</v>
      </c>
      <c r="D157" s="20" t="s">
        <v>186</v>
      </c>
      <c r="E157" s="82"/>
      <c r="F157" s="123" t="s">
        <v>258</v>
      </c>
      <c r="G157" s="83">
        <f>G158</f>
        <v>10204.08163</v>
      </c>
      <c r="H157" s="90"/>
      <c r="I157" s="90"/>
      <c r="J157" s="90"/>
      <c r="K157" s="90"/>
      <c r="L157" s="90"/>
      <c r="M157" s="90"/>
    </row>
    <row r="158" spans="1:13" s="61" customFormat="1" ht="38.25">
      <c r="A158" s="81"/>
      <c r="B158" s="20" t="s">
        <v>16</v>
      </c>
      <c r="C158" s="16" t="s">
        <v>12</v>
      </c>
      <c r="D158" s="20" t="s">
        <v>259</v>
      </c>
      <c r="E158" s="82"/>
      <c r="F158" s="123" t="s">
        <v>260</v>
      </c>
      <c r="G158" s="83">
        <f>G159+G161</f>
        <v>10204.08163</v>
      </c>
      <c r="H158" s="90"/>
      <c r="I158" s="90"/>
      <c r="J158" s="90"/>
      <c r="K158" s="90"/>
      <c r="L158" s="90"/>
      <c r="M158" s="90"/>
    </row>
    <row r="159" spans="1:13" s="62" customFormat="1" ht="38.25">
      <c r="A159" s="19"/>
      <c r="B159" s="20" t="s">
        <v>16</v>
      </c>
      <c r="C159" s="16" t="s">
        <v>12</v>
      </c>
      <c r="D159" s="20" t="s">
        <v>261</v>
      </c>
      <c r="E159" s="16"/>
      <c r="F159" s="21" t="s">
        <v>229</v>
      </c>
      <c r="G159" s="22">
        <f>G160</f>
        <v>10000</v>
      </c>
      <c r="H159" s="91"/>
      <c r="I159" s="91"/>
      <c r="J159" s="91"/>
      <c r="K159" s="91"/>
      <c r="L159" s="91"/>
      <c r="M159" s="91"/>
    </row>
    <row r="160" spans="1:13" s="62" customFormat="1" ht="25.5">
      <c r="A160" s="19"/>
      <c r="B160" s="20" t="s">
        <v>16</v>
      </c>
      <c r="C160" s="16" t="s">
        <v>12</v>
      </c>
      <c r="D160" s="20" t="s">
        <v>261</v>
      </c>
      <c r="E160" s="16" t="s">
        <v>262</v>
      </c>
      <c r="F160" s="21" t="s">
        <v>263</v>
      </c>
      <c r="G160" s="22">
        <v>10000</v>
      </c>
      <c r="H160" s="91"/>
      <c r="I160" s="91"/>
      <c r="J160" s="91"/>
      <c r="K160" s="91"/>
      <c r="L160" s="91"/>
      <c r="M160" s="91"/>
    </row>
    <row r="161" spans="1:7" ht="51">
      <c r="A161" s="39"/>
      <c r="B161" s="20" t="s">
        <v>16</v>
      </c>
      <c r="C161" s="16" t="s">
        <v>12</v>
      </c>
      <c r="D161" s="20" t="s">
        <v>337</v>
      </c>
      <c r="E161" s="16"/>
      <c r="F161" s="21" t="s">
        <v>227</v>
      </c>
      <c r="G161" s="106">
        <f>G162</f>
        <v>204.08163</v>
      </c>
    </row>
    <row r="162" spans="1:7" ht="25.5">
      <c r="A162" s="19"/>
      <c r="B162" s="20" t="s">
        <v>16</v>
      </c>
      <c r="C162" s="16" t="s">
        <v>12</v>
      </c>
      <c r="D162" s="20" t="s">
        <v>337</v>
      </c>
      <c r="E162" s="16" t="s">
        <v>262</v>
      </c>
      <c r="F162" s="21" t="s">
        <v>263</v>
      </c>
      <c r="G162" s="106">
        <v>204.08163</v>
      </c>
    </row>
    <row r="163" spans="1:13" s="61" customFormat="1" ht="38.25">
      <c r="A163" s="19"/>
      <c r="B163" s="20" t="s">
        <v>16</v>
      </c>
      <c r="C163" s="16" t="s">
        <v>12</v>
      </c>
      <c r="D163" s="20" t="s">
        <v>171</v>
      </c>
      <c r="E163" s="16"/>
      <c r="F163" s="21" t="s">
        <v>102</v>
      </c>
      <c r="G163" s="106">
        <f>G164</f>
        <v>500</v>
      </c>
      <c r="H163" s="90"/>
      <c r="I163" s="90"/>
      <c r="J163" s="90"/>
      <c r="K163" s="90"/>
      <c r="L163" s="90"/>
      <c r="M163" s="90"/>
    </row>
    <row r="164" spans="1:13" s="61" customFormat="1" ht="38.25">
      <c r="A164" s="19"/>
      <c r="B164" s="20" t="s">
        <v>16</v>
      </c>
      <c r="C164" s="16" t="s">
        <v>12</v>
      </c>
      <c r="D164" s="20" t="s">
        <v>172</v>
      </c>
      <c r="E164" s="16"/>
      <c r="F164" s="21" t="s">
        <v>215</v>
      </c>
      <c r="G164" s="106">
        <f>G165+G171+G179</f>
        <v>500</v>
      </c>
      <c r="H164" s="90"/>
      <c r="I164" s="90"/>
      <c r="J164" s="90"/>
      <c r="K164" s="90"/>
      <c r="L164" s="90"/>
      <c r="M164" s="90"/>
    </row>
    <row r="165" spans="1:13" s="61" customFormat="1" ht="25.5">
      <c r="A165" s="19"/>
      <c r="B165" s="20" t="s">
        <v>16</v>
      </c>
      <c r="C165" s="16" t="s">
        <v>12</v>
      </c>
      <c r="D165" s="20" t="s">
        <v>174</v>
      </c>
      <c r="E165" s="16"/>
      <c r="F165" s="21" t="s">
        <v>173</v>
      </c>
      <c r="G165" s="106">
        <f>G166</f>
        <v>350</v>
      </c>
      <c r="H165" s="90"/>
      <c r="I165" s="90"/>
      <c r="J165" s="90"/>
      <c r="K165" s="90"/>
      <c r="L165" s="90"/>
      <c r="M165" s="90"/>
    </row>
    <row r="166" spans="1:13" s="61" customFormat="1" ht="25.5">
      <c r="A166" s="19"/>
      <c r="B166" s="20" t="s">
        <v>16</v>
      </c>
      <c r="C166" s="16" t="s">
        <v>12</v>
      </c>
      <c r="D166" s="20" t="s">
        <v>175</v>
      </c>
      <c r="E166" s="16"/>
      <c r="F166" s="21" t="s">
        <v>70</v>
      </c>
      <c r="G166" s="106">
        <f>G170+G167</f>
        <v>350</v>
      </c>
      <c r="H166" s="90"/>
      <c r="I166" s="90"/>
      <c r="J166" s="90"/>
      <c r="K166" s="90"/>
      <c r="L166" s="90"/>
      <c r="M166" s="90"/>
    </row>
    <row r="167" spans="1:13" s="61" customFormat="1" ht="25.5" hidden="1">
      <c r="A167" s="81"/>
      <c r="B167" s="20" t="s">
        <v>16</v>
      </c>
      <c r="C167" s="16" t="s">
        <v>12</v>
      </c>
      <c r="D167" s="20" t="s">
        <v>175</v>
      </c>
      <c r="E167" s="82" t="s">
        <v>35</v>
      </c>
      <c r="F167" s="21" t="s">
        <v>203</v>
      </c>
      <c r="G167" s="83">
        <v>0</v>
      </c>
      <c r="H167" s="90"/>
      <c r="I167" s="90"/>
      <c r="J167" s="90"/>
      <c r="K167" s="90"/>
      <c r="L167" s="90"/>
      <c r="M167" s="90"/>
    </row>
    <row r="168" spans="1:13" s="61" customFormat="1" ht="25.5" hidden="1">
      <c r="A168" s="81"/>
      <c r="B168" s="20" t="s">
        <v>16</v>
      </c>
      <c r="C168" s="16" t="s">
        <v>12</v>
      </c>
      <c r="D168" s="20" t="s">
        <v>175</v>
      </c>
      <c r="E168" s="82" t="s">
        <v>204</v>
      </c>
      <c r="F168" s="21" t="s">
        <v>205</v>
      </c>
      <c r="G168" s="83">
        <f>G169</f>
        <v>0</v>
      </c>
      <c r="H168" s="90"/>
      <c r="I168" s="90"/>
      <c r="J168" s="90"/>
      <c r="K168" s="90"/>
      <c r="L168" s="90"/>
      <c r="M168" s="90"/>
    </row>
    <row r="169" spans="1:13" s="61" customFormat="1" ht="25.5" hidden="1">
      <c r="A169" s="81"/>
      <c r="B169" s="20" t="s">
        <v>16</v>
      </c>
      <c r="C169" s="16" t="s">
        <v>12</v>
      </c>
      <c r="D169" s="20" t="s">
        <v>175</v>
      </c>
      <c r="E169" s="82" t="s">
        <v>206</v>
      </c>
      <c r="F169" s="21" t="s">
        <v>207</v>
      </c>
      <c r="G169" s="83">
        <v>0</v>
      </c>
      <c r="H169" s="90"/>
      <c r="I169" s="90"/>
      <c r="J169" s="90"/>
      <c r="K169" s="90"/>
      <c r="L169" s="90"/>
      <c r="M169" s="90"/>
    </row>
    <row r="170" spans="1:13" s="61" customFormat="1" ht="12.75">
      <c r="A170" s="19"/>
      <c r="B170" s="20" t="s">
        <v>16</v>
      </c>
      <c r="C170" s="16" t="s">
        <v>12</v>
      </c>
      <c r="D170" s="20" t="s">
        <v>175</v>
      </c>
      <c r="E170" s="16" t="s">
        <v>37</v>
      </c>
      <c r="F170" s="21" t="s">
        <v>36</v>
      </c>
      <c r="G170" s="22">
        <v>350</v>
      </c>
      <c r="H170" s="90"/>
      <c r="I170" s="90"/>
      <c r="J170" s="90"/>
      <c r="K170" s="90"/>
      <c r="L170" s="90"/>
      <c r="M170" s="90"/>
    </row>
    <row r="171" spans="1:13" s="61" customFormat="1" ht="25.5">
      <c r="A171" s="19"/>
      <c r="B171" s="20" t="s">
        <v>16</v>
      </c>
      <c r="C171" s="16" t="s">
        <v>12</v>
      </c>
      <c r="D171" s="20" t="s">
        <v>176</v>
      </c>
      <c r="E171" s="16"/>
      <c r="F171" s="21" t="s">
        <v>177</v>
      </c>
      <c r="G171" s="106">
        <f>G172</f>
        <v>150</v>
      </c>
      <c r="H171" s="90"/>
      <c r="I171" s="90"/>
      <c r="J171" s="90"/>
      <c r="K171" s="90"/>
      <c r="L171" s="90"/>
      <c r="M171" s="90"/>
    </row>
    <row r="172" spans="1:13" s="61" customFormat="1" ht="25.5">
      <c r="A172" s="19"/>
      <c r="B172" s="20" t="s">
        <v>16</v>
      </c>
      <c r="C172" s="16" t="s">
        <v>12</v>
      </c>
      <c r="D172" s="20" t="s">
        <v>178</v>
      </c>
      <c r="E172" s="16"/>
      <c r="F172" s="21" t="s">
        <v>70</v>
      </c>
      <c r="G172" s="106">
        <f>G173+G178</f>
        <v>150</v>
      </c>
      <c r="H172" s="90"/>
      <c r="I172" s="90"/>
      <c r="J172" s="90"/>
      <c r="K172" s="90"/>
      <c r="L172" s="90"/>
      <c r="M172" s="90"/>
    </row>
    <row r="173" spans="1:13" s="61" customFormat="1" ht="25.5" hidden="1">
      <c r="A173" s="19"/>
      <c r="B173" s="20" t="s">
        <v>16</v>
      </c>
      <c r="C173" s="16" t="s">
        <v>12</v>
      </c>
      <c r="D173" s="20" t="s">
        <v>178</v>
      </c>
      <c r="E173" s="16" t="s">
        <v>35</v>
      </c>
      <c r="F173" s="21" t="s">
        <v>203</v>
      </c>
      <c r="G173" s="106">
        <f>G174</f>
        <v>0</v>
      </c>
      <c r="H173" s="90"/>
      <c r="I173" s="90"/>
      <c r="J173" s="90"/>
      <c r="K173" s="90"/>
      <c r="L173" s="90"/>
      <c r="M173" s="90"/>
    </row>
    <row r="174" spans="1:13" s="61" customFormat="1" ht="25.5" hidden="1">
      <c r="A174" s="19"/>
      <c r="B174" s="20" t="s">
        <v>16</v>
      </c>
      <c r="C174" s="16" t="s">
        <v>12</v>
      </c>
      <c r="D174" s="20" t="s">
        <v>178</v>
      </c>
      <c r="E174" s="16" t="s">
        <v>204</v>
      </c>
      <c r="F174" s="21" t="s">
        <v>205</v>
      </c>
      <c r="G174" s="22">
        <f>G175+G177+G176</f>
        <v>0</v>
      </c>
      <c r="H174" s="90"/>
      <c r="I174" s="90"/>
      <c r="J174" s="90"/>
      <c r="K174" s="90"/>
      <c r="L174" s="90"/>
      <c r="M174" s="90"/>
    </row>
    <row r="175" spans="1:13" s="61" customFormat="1" ht="25.5" hidden="1">
      <c r="A175" s="19"/>
      <c r="B175" s="20" t="s">
        <v>16</v>
      </c>
      <c r="C175" s="16" t="s">
        <v>12</v>
      </c>
      <c r="D175" s="20" t="s">
        <v>178</v>
      </c>
      <c r="E175" s="16" t="s">
        <v>206</v>
      </c>
      <c r="F175" s="21" t="s">
        <v>207</v>
      </c>
      <c r="G175" s="22">
        <v>0</v>
      </c>
      <c r="H175" s="90"/>
      <c r="I175" s="90"/>
      <c r="J175" s="90"/>
      <c r="K175" s="90"/>
      <c r="L175" s="90"/>
      <c r="M175" s="90"/>
    </row>
    <row r="176" spans="1:13" s="61" customFormat="1" ht="25.5" hidden="1">
      <c r="A176" s="19"/>
      <c r="B176" s="20" t="s">
        <v>16</v>
      </c>
      <c r="C176" s="16" t="s">
        <v>12</v>
      </c>
      <c r="D176" s="20" t="s">
        <v>178</v>
      </c>
      <c r="E176" s="16" t="s">
        <v>206</v>
      </c>
      <c r="F176" s="21" t="s">
        <v>207</v>
      </c>
      <c r="G176" s="22">
        <v>0</v>
      </c>
      <c r="H176" s="90"/>
      <c r="I176" s="90"/>
      <c r="J176" s="90"/>
      <c r="K176" s="90"/>
      <c r="L176" s="90"/>
      <c r="M176" s="90"/>
    </row>
    <row r="177" spans="1:13" s="61" customFormat="1" ht="25.5" hidden="1">
      <c r="A177" s="19"/>
      <c r="B177" s="20" t="s">
        <v>16</v>
      </c>
      <c r="C177" s="16" t="s">
        <v>12</v>
      </c>
      <c r="D177" s="20" t="s">
        <v>178</v>
      </c>
      <c r="E177" s="16" t="s">
        <v>206</v>
      </c>
      <c r="F177" s="21" t="s">
        <v>207</v>
      </c>
      <c r="G177" s="22">
        <v>0</v>
      </c>
      <c r="H177" s="98"/>
      <c r="I177" s="90"/>
      <c r="J177" s="90"/>
      <c r="K177" s="90"/>
      <c r="L177" s="90"/>
      <c r="M177" s="90"/>
    </row>
    <row r="178" spans="1:13" s="61" customFormat="1" ht="12.75">
      <c r="A178" s="19"/>
      <c r="B178" s="20" t="s">
        <v>16</v>
      </c>
      <c r="C178" s="16" t="s">
        <v>12</v>
      </c>
      <c r="D178" s="20" t="s">
        <v>178</v>
      </c>
      <c r="E178" s="16" t="s">
        <v>37</v>
      </c>
      <c r="F178" s="21" t="s">
        <v>36</v>
      </c>
      <c r="G178" s="22">
        <v>150</v>
      </c>
      <c r="H178" s="98"/>
      <c r="I178" s="90"/>
      <c r="J178" s="90"/>
      <c r="K178" s="90"/>
      <c r="L178" s="90"/>
      <c r="M178" s="90"/>
    </row>
    <row r="179" spans="1:13" s="61" customFormat="1" ht="25.5" hidden="1">
      <c r="A179" s="19"/>
      <c r="B179" s="20" t="s">
        <v>16</v>
      </c>
      <c r="C179" s="16" t="s">
        <v>12</v>
      </c>
      <c r="D179" s="20" t="s">
        <v>216</v>
      </c>
      <c r="E179" s="16"/>
      <c r="F179" s="21" t="s">
        <v>217</v>
      </c>
      <c r="G179" s="93">
        <f>G180</f>
        <v>0</v>
      </c>
      <c r="H179" s="98"/>
      <c r="I179" s="90"/>
      <c r="J179" s="90"/>
      <c r="K179" s="90"/>
      <c r="L179" s="90"/>
      <c r="M179" s="90"/>
    </row>
    <row r="180" spans="1:13" s="61" customFormat="1" ht="25.5" hidden="1">
      <c r="A180" s="19"/>
      <c r="B180" s="20" t="s">
        <v>16</v>
      </c>
      <c r="C180" s="16" t="s">
        <v>12</v>
      </c>
      <c r="D180" s="20" t="s">
        <v>218</v>
      </c>
      <c r="E180" s="16"/>
      <c r="F180" s="21" t="s">
        <v>70</v>
      </c>
      <c r="G180" s="93">
        <f>G181</f>
        <v>0</v>
      </c>
      <c r="H180" s="98"/>
      <c r="I180" s="90"/>
      <c r="J180" s="90"/>
      <c r="K180" s="90"/>
      <c r="L180" s="90"/>
      <c r="M180" s="90"/>
    </row>
    <row r="181" spans="1:13" s="61" customFormat="1" ht="25.5" hidden="1">
      <c r="A181" s="19"/>
      <c r="B181" s="20" t="s">
        <v>16</v>
      </c>
      <c r="C181" s="16" t="s">
        <v>12</v>
      </c>
      <c r="D181" s="20" t="s">
        <v>218</v>
      </c>
      <c r="E181" s="16" t="s">
        <v>35</v>
      </c>
      <c r="F181" s="21" t="s">
        <v>203</v>
      </c>
      <c r="G181" s="93">
        <f>G182</f>
        <v>0</v>
      </c>
      <c r="H181" s="98"/>
      <c r="I181" s="90"/>
      <c r="J181" s="90"/>
      <c r="K181" s="90"/>
      <c r="L181" s="90"/>
      <c r="M181" s="90"/>
    </row>
    <row r="182" spans="1:13" s="61" customFormat="1" ht="25.5" hidden="1">
      <c r="A182" s="19"/>
      <c r="B182" s="20" t="s">
        <v>16</v>
      </c>
      <c r="C182" s="16" t="s">
        <v>12</v>
      </c>
      <c r="D182" s="20" t="s">
        <v>218</v>
      </c>
      <c r="E182" s="16" t="s">
        <v>204</v>
      </c>
      <c r="F182" s="21" t="s">
        <v>205</v>
      </c>
      <c r="G182" s="93">
        <f>G183+G184+G185</f>
        <v>0</v>
      </c>
      <c r="H182" s="98"/>
      <c r="I182" s="90"/>
      <c r="J182" s="90"/>
      <c r="K182" s="90"/>
      <c r="L182" s="90"/>
      <c r="M182" s="90"/>
    </row>
    <row r="183" spans="1:13" s="61" customFormat="1" ht="25.5" hidden="1">
      <c r="A183" s="19"/>
      <c r="B183" s="20" t="s">
        <v>16</v>
      </c>
      <c r="C183" s="16" t="s">
        <v>12</v>
      </c>
      <c r="D183" s="20" t="s">
        <v>218</v>
      </c>
      <c r="E183" s="16" t="s">
        <v>206</v>
      </c>
      <c r="F183" s="21" t="s">
        <v>207</v>
      </c>
      <c r="G183" s="93">
        <v>0</v>
      </c>
      <c r="H183" s="98"/>
      <c r="I183" s="90"/>
      <c r="J183" s="90"/>
      <c r="K183" s="90"/>
      <c r="L183" s="90"/>
      <c r="M183" s="90"/>
    </row>
    <row r="184" spans="1:13" s="61" customFormat="1" ht="25.5" hidden="1">
      <c r="A184" s="19"/>
      <c r="B184" s="20" t="s">
        <v>16</v>
      </c>
      <c r="C184" s="16" t="s">
        <v>12</v>
      </c>
      <c r="D184" s="20" t="s">
        <v>218</v>
      </c>
      <c r="E184" s="16" t="s">
        <v>206</v>
      </c>
      <c r="F184" s="21" t="s">
        <v>207</v>
      </c>
      <c r="G184" s="93">
        <v>0</v>
      </c>
      <c r="H184" s="98"/>
      <c r="I184" s="90"/>
      <c r="J184" s="90"/>
      <c r="K184" s="90"/>
      <c r="L184" s="90"/>
      <c r="M184" s="90"/>
    </row>
    <row r="185" spans="1:13" s="61" customFormat="1" ht="25.5" hidden="1">
      <c r="A185" s="19"/>
      <c r="B185" s="20" t="s">
        <v>16</v>
      </c>
      <c r="C185" s="16" t="s">
        <v>12</v>
      </c>
      <c r="D185" s="20" t="s">
        <v>218</v>
      </c>
      <c r="E185" s="16" t="s">
        <v>206</v>
      </c>
      <c r="F185" s="21" t="s">
        <v>207</v>
      </c>
      <c r="G185" s="93">
        <v>0</v>
      </c>
      <c r="H185" s="98"/>
      <c r="I185" s="90"/>
      <c r="J185" s="90"/>
      <c r="K185" s="90"/>
      <c r="L185" s="90"/>
      <c r="M185" s="90"/>
    </row>
    <row r="186" spans="1:13" s="62" customFormat="1" ht="12.75">
      <c r="A186" s="33"/>
      <c r="B186" s="14" t="s">
        <v>16</v>
      </c>
      <c r="C186" s="15" t="s">
        <v>8</v>
      </c>
      <c r="D186" s="14"/>
      <c r="E186" s="15"/>
      <c r="F186" s="17" t="s">
        <v>26</v>
      </c>
      <c r="G186" s="107">
        <f>G187+G209</f>
        <v>6652.79929</v>
      </c>
      <c r="H186" s="91"/>
      <c r="I186" s="91"/>
      <c r="J186" s="91"/>
      <c r="K186" s="91"/>
      <c r="L186" s="91"/>
      <c r="M186" s="91"/>
    </row>
    <row r="187" spans="1:13" s="62" customFormat="1" ht="48">
      <c r="A187" s="26"/>
      <c r="B187" s="20" t="s">
        <v>16</v>
      </c>
      <c r="C187" s="16" t="s">
        <v>8</v>
      </c>
      <c r="D187" s="20" t="s">
        <v>145</v>
      </c>
      <c r="E187" s="16"/>
      <c r="F187" s="27" t="s">
        <v>79</v>
      </c>
      <c r="G187" s="106">
        <f>G192+G188</f>
        <v>3782.0098</v>
      </c>
      <c r="H187" s="91"/>
      <c r="I187" s="91"/>
      <c r="J187" s="91"/>
      <c r="K187" s="91"/>
      <c r="L187" s="91"/>
      <c r="M187" s="91"/>
    </row>
    <row r="188" spans="1:13" s="62" customFormat="1" ht="25.5">
      <c r="A188" s="19"/>
      <c r="B188" s="20" t="s">
        <v>16</v>
      </c>
      <c r="C188" s="16" t="s">
        <v>8</v>
      </c>
      <c r="D188" s="20" t="s">
        <v>151</v>
      </c>
      <c r="E188" s="16"/>
      <c r="F188" s="21" t="s">
        <v>267</v>
      </c>
      <c r="G188" s="22">
        <f>G189</f>
        <v>1200</v>
      </c>
      <c r="H188" s="91"/>
      <c r="I188" s="91"/>
      <c r="J188" s="91"/>
      <c r="K188" s="91"/>
      <c r="L188" s="91"/>
      <c r="M188" s="91"/>
    </row>
    <row r="189" spans="1:13" s="62" customFormat="1" ht="25.5">
      <c r="A189" s="19"/>
      <c r="B189" s="20" t="s">
        <v>16</v>
      </c>
      <c r="C189" s="16" t="s">
        <v>8</v>
      </c>
      <c r="D189" s="20" t="s">
        <v>152</v>
      </c>
      <c r="E189" s="16"/>
      <c r="F189" s="21" t="s">
        <v>150</v>
      </c>
      <c r="G189" s="22">
        <f>G190</f>
        <v>1200</v>
      </c>
      <c r="H189" s="91"/>
      <c r="I189" s="91"/>
      <c r="J189" s="91"/>
      <c r="K189" s="91"/>
      <c r="L189" s="91"/>
      <c r="M189" s="91"/>
    </row>
    <row r="190" spans="1:13" s="62" customFormat="1" ht="25.5">
      <c r="A190" s="19"/>
      <c r="B190" s="20" t="s">
        <v>16</v>
      </c>
      <c r="C190" s="16" t="s">
        <v>8</v>
      </c>
      <c r="D190" s="20" t="s">
        <v>153</v>
      </c>
      <c r="E190" s="16"/>
      <c r="F190" s="21" t="s">
        <v>70</v>
      </c>
      <c r="G190" s="22">
        <f>G191</f>
        <v>1200</v>
      </c>
      <c r="H190" s="91"/>
      <c r="I190" s="91"/>
      <c r="J190" s="91"/>
      <c r="K190" s="91"/>
      <c r="L190" s="91"/>
      <c r="M190" s="91"/>
    </row>
    <row r="191" spans="1:13" s="62" customFormat="1" ht="25.5">
      <c r="A191" s="19"/>
      <c r="B191" s="20" t="s">
        <v>16</v>
      </c>
      <c r="C191" s="16" t="s">
        <v>8</v>
      </c>
      <c r="D191" s="20" t="s">
        <v>153</v>
      </c>
      <c r="E191" s="16" t="s">
        <v>35</v>
      </c>
      <c r="F191" s="21" t="s">
        <v>203</v>
      </c>
      <c r="G191" s="22">
        <v>1200</v>
      </c>
      <c r="H191" s="91"/>
      <c r="I191" s="91"/>
      <c r="J191" s="91"/>
      <c r="K191" s="91"/>
      <c r="L191" s="91"/>
      <c r="M191" s="91"/>
    </row>
    <row r="192" spans="1:13" s="62" customFormat="1" ht="25.5">
      <c r="A192" s="26"/>
      <c r="B192" s="20" t="s">
        <v>16</v>
      </c>
      <c r="C192" s="16" t="s">
        <v>8</v>
      </c>
      <c r="D192" s="20" t="s">
        <v>146</v>
      </c>
      <c r="E192" s="16"/>
      <c r="F192" s="21" t="s">
        <v>80</v>
      </c>
      <c r="G192" s="106">
        <f>G193+G196+G206+G203</f>
        <v>2582.0098</v>
      </c>
      <c r="H192" s="91"/>
      <c r="I192" s="91"/>
      <c r="J192" s="91"/>
      <c r="K192" s="91"/>
      <c r="L192" s="91"/>
      <c r="M192" s="91"/>
    </row>
    <row r="193" spans="1:13" s="62" customFormat="1" ht="25.5">
      <c r="A193" s="26"/>
      <c r="B193" s="20" t="s">
        <v>16</v>
      </c>
      <c r="C193" s="16" t="s">
        <v>8</v>
      </c>
      <c r="D193" s="20" t="s">
        <v>179</v>
      </c>
      <c r="E193" s="16"/>
      <c r="F193" s="21" t="s">
        <v>180</v>
      </c>
      <c r="G193" s="106">
        <f>G194</f>
        <v>2300</v>
      </c>
      <c r="H193" s="91"/>
      <c r="I193" s="91"/>
      <c r="J193" s="91"/>
      <c r="K193" s="91"/>
      <c r="L193" s="91"/>
      <c r="M193" s="91"/>
    </row>
    <row r="194" spans="1:13" s="62" customFormat="1" ht="25.5">
      <c r="A194" s="26"/>
      <c r="B194" s="20" t="s">
        <v>16</v>
      </c>
      <c r="C194" s="16" t="s">
        <v>8</v>
      </c>
      <c r="D194" s="20" t="s">
        <v>181</v>
      </c>
      <c r="E194" s="16"/>
      <c r="F194" s="21" t="s">
        <v>70</v>
      </c>
      <c r="G194" s="106">
        <f>G195</f>
        <v>2300</v>
      </c>
      <c r="H194" s="91"/>
      <c r="I194" s="91"/>
      <c r="J194" s="91"/>
      <c r="K194" s="91"/>
      <c r="L194" s="91"/>
      <c r="M194" s="91"/>
    </row>
    <row r="195" spans="1:13" s="62" customFormat="1" ht="25.5">
      <c r="A195" s="19"/>
      <c r="B195" s="20" t="s">
        <v>16</v>
      </c>
      <c r="C195" s="16" t="s">
        <v>8</v>
      </c>
      <c r="D195" s="20" t="s">
        <v>181</v>
      </c>
      <c r="E195" s="16" t="s">
        <v>35</v>
      </c>
      <c r="F195" s="21" t="s">
        <v>203</v>
      </c>
      <c r="G195" s="106">
        <v>2300</v>
      </c>
      <c r="H195" s="91"/>
      <c r="I195" s="91"/>
      <c r="J195" s="91"/>
      <c r="K195" s="91"/>
      <c r="L195" s="91"/>
      <c r="M195" s="91"/>
    </row>
    <row r="196" spans="1:13" s="62" customFormat="1" ht="25.5" hidden="1">
      <c r="A196" s="19"/>
      <c r="B196" s="20" t="s">
        <v>16</v>
      </c>
      <c r="C196" s="16" t="s">
        <v>8</v>
      </c>
      <c r="D196" s="20" t="s">
        <v>219</v>
      </c>
      <c r="E196" s="16"/>
      <c r="F196" s="21" t="s">
        <v>220</v>
      </c>
      <c r="G196" s="93">
        <f>G197</f>
        <v>0</v>
      </c>
      <c r="H196" s="91"/>
      <c r="I196" s="91"/>
      <c r="J196" s="91"/>
      <c r="K196" s="91"/>
      <c r="L196" s="91"/>
      <c r="M196" s="91"/>
    </row>
    <row r="197" spans="1:13" s="62" customFormat="1" ht="25.5" hidden="1">
      <c r="A197" s="19"/>
      <c r="B197" s="20" t="s">
        <v>16</v>
      </c>
      <c r="C197" s="16" t="s">
        <v>8</v>
      </c>
      <c r="D197" s="20" t="s">
        <v>221</v>
      </c>
      <c r="E197" s="16"/>
      <c r="F197" s="21" t="s">
        <v>70</v>
      </c>
      <c r="G197" s="93">
        <f>G198</f>
        <v>0</v>
      </c>
      <c r="H197" s="91"/>
      <c r="I197" s="91"/>
      <c r="J197" s="91"/>
      <c r="K197" s="91"/>
      <c r="L197" s="91"/>
      <c r="M197" s="91"/>
    </row>
    <row r="198" spans="1:13" s="62" customFormat="1" ht="25.5" hidden="1">
      <c r="A198" s="19"/>
      <c r="B198" s="20" t="s">
        <v>16</v>
      </c>
      <c r="C198" s="16" t="s">
        <v>8</v>
      </c>
      <c r="D198" s="20" t="s">
        <v>221</v>
      </c>
      <c r="E198" s="16" t="s">
        <v>35</v>
      </c>
      <c r="F198" s="21" t="s">
        <v>203</v>
      </c>
      <c r="G198" s="93">
        <f>G199</f>
        <v>0</v>
      </c>
      <c r="H198" s="91"/>
      <c r="I198" s="91"/>
      <c r="J198" s="91"/>
      <c r="K198" s="91"/>
      <c r="L198" s="91"/>
      <c r="M198" s="91"/>
    </row>
    <row r="199" spans="1:13" s="62" customFormat="1" ht="25.5" hidden="1">
      <c r="A199" s="19"/>
      <c r="B199" s="20" t="s">
        <v>16</v>
      </c>
      <c r="C199" s="16" t="s">
        <v>8</v>
      </c>
      <c r="D199" s="20" t="s">
        <v>221</v>
      </c>
      <c r="E199" s="16" t="s">
        <v>204</v>
      </c>
      <c r="F199" s="21" t="s">
        <v>205</v>
      </c>
      <c r="G199" s="93">
        <f>G200+G201+G202</f>
        <v>0</v>
      </c>
      <c r="H199" s="91"/>
      <c r="I199" s="91"/>
      <c r="J199" s="91"/>
      <c r="K199" s="91"/>
      <c r="L199" s="91"/>
      <c r="M199" s="91"/>
    </row>
    <row r="200" spans="1:13" s="62" customFormat="1" ht="25.5" hidden="1">
      <c r="A200" s="19"/>
      <c r="B200" s="20" t="s">
        <v>16</v>
      </c>
      <c r="C200" s="16" t="s">
        <v>8</v>
      </c>
      <c r="D200" s="20" t="s">
        <v>221</v>
      </c>
      <c r="E200" s="16" t="s">
        <v>206</v>
      </c>
      <c r="F200" s="21" t="s">
        <v>207</v>
      </c>
      <c r="G200" s="93">
        <v>0</v>
      </c>
      <c r="H200" s="91"/>
      <c r="I200" s="91"/>
      <c r="J200" s="91"/>
      <c r="K200" s="91"/>
      <c r="L200" s="91"/>
      <c r="M200" s="91"/>
    </row>
    <row r="201" spans="1:13" s="62" customFormat="1" ht="25.5" hidden="1">
      <c r="A201" s="19"/>
      <c r="B201" s="20" t="s">
        <v>16</v>
      </c>
      <c r="C201" s="16" t="s">
        <v>8</v>
      </c>
      <c r="D201" s="20" t="s">
        <v>221</v>
      </c>
      <c r="E201" s="16" t="s">
        <v>206</v>
      </c>
      <c r="F201" s="21" t="s">
        <v>207</v>
      </c>
      <c r="G201" s="93">
        <v>0</v>
      </c>
      <c r="H201" s="91"/>
      <c r="I201" s="91"/>
      <c r="J201" s="91"/>
      <c r="K201" s="91"/>
      <c r="L201" s="91"/>
      <c r="M201" s="91"/>
    </row>
    <row r="202" spans="1:13" s="62" customFormat="1" ht="25.5" hidden="1">
      <c r="A202" s="19"/>
      <c r="B202" s="20" t="s">
        <v>16</v>
      </c>
      <c r="C202" s="16" t="s">
        <v>8</v>
      </c>
      <c r="D202" s="20" t="s">
        <v>221</v>
      </c>
      <c r="E202" s="16" t="s">
        <v>206</v>
      </c>
      <c r="F202" s="21" t="s">
        <v>207</v>
      </c>
      <c r="G202" s="93">
        <v>0</v>
      </c>
      <c r="H202" s="91"/>
      <c r="I202" s="91"/>
      <c r="J202" s="91"/>
      <c r="K202" s="91"/>
      <c r="L202" s="91"/>
      <c r="M202" s="91"/>
    </row>
    <row r="203" spans="1:13" s="62" customFormat="1" ht="38.25">
      <c r="A203" s="19"/>
      <c r="B203" s="20" t="s">
        <v>16</v>
      </c>
      <c r="C203" s="16" t="s">
        <v>8</v>
      </c>
      <c r="D203" s="20" t="s">
        <v>268</v>
      </c>
      <c r="E203" s="16"/>
      <c r="F203" s="21" t="s">
        <v>269</v>
      </c>
      <c r="G203" s="22">
        <f>G204</f>
        <v>100</v>
      </c>
      <c r="H203" s="91"/>
      <c r="I203" s="91"/>
      <c r="J203" s="91"/>
      <c r="K203" s="91"/>
      <c r="L203" s="91"/>
      <c r="M203" s="91"/>
    </row>
    <row r="204" spans="1:13" s="62" customFormat="1" ht="25.5">
      <c r="A204" s="19"/>
      <c r="B204" s="20" t="s">
        <v>16</v>
      </c>
      <c r="C204" s="16" t="s">
        <v>8</v>
      </c>
      <c r="D204" s="20" t="s">
        <v>270</v>
      </c>
      <c r="E204" s="16"/>
      <c r="F204" s="21" t="s">
        <v>70</v>
      </c>
      <c r="G204" s="22">
        <f>G205</f>
        <v>100</v>
      </c>
      <c r="H204" s="91"/>
      <c r="I204" s="91"/>
      <c r="J204" s="91"/>
      <c r="K204" s="91"/>
      <c r="L204" s="91"/>
      <c r="M204" s="91"/>
    </row>
    <row r="205" spans="1:13" s="62" customFormat="1" ht="25.5">
      <c r="A205" s="19"/>
      <c r="B205" s="20" t="s">
        <v>16</v>
      </c>
      <c r="C205" s="16" t="s">
        <v>8</v>
      </c>
      <c r="D205" s="20" t="s">
        <v>270</v>
      </c>
      <c r="E205" s="16" t="s">
        <v>35</v>
      </c>
      <c r="F205" s="21" t="s">
        <v>203</v>
      </c>
      <c r="G205" s="22">
        <v>100</v>
      </c>
      <c r="H205" s="91"/>
      <c r="I205" s="91"/>
      <c r="J205" s="91"/>
      <c r="K205" s="91"/>
      <c r="L205" s="91"/>
      <c r="M205" s="91"/>
    </row>
    <row r="206" spans="1:13" s="62" customFormat="1" ht="25.5">
      <c r="A206" s="19"/>
      <c r="B206" s="20" t="s">
        <v>16</v>
      </c>
      <c r="C206" s="16" t="s">
        <v>8</v>
      </c>
      <c r="D206" s="20" t="s">
        <v>183</v>
      </c>
      <c r="E206" s="16"/>
      <c r="F206" s="21" t="s">
        <v>182</v>
      </c>
      <c r="G206" s="106">
        <f>G207</f>
        <v>182.0098</v>
      </c>
      <c r="H206" s="91"/>
      <c r="I206" s="91"/>
      <c r="J206" s="91"/>
      <c r="K206" s="91"/>
      <c r="L206" s="91"/>
      <c r="M206" s="91"/>
    </row>
    <row r="207" spans="1:7" ht="25.5">
      <c r="A207" s="39"/>
      <c r="B207" s="20" t="s">
        <v>16</v>
      </c>
      <c r="C207" s="16" t="s">
        <v>8</v>
      </c>
      <c r="D207" s="20" t="s">
        <v>184</v>
      </c>
      <c r="E207" s="16"/>
      <c r="F207" s="21" t="s">
        <v>70</v>
      </c>
      <c r="G207" s="106">
        <f>G208</f>
        <v>182.0098</v>
      </c>
    </row>
    <row r="208" spans="1:13" s="61" customFormat="1" ht="25.5">
      <c r="A208" s="26"/>
      <c r="B208" s="20" t="s">
        <v>16</v>
      </c>
      <c r="C208" s="16" t="s">
        <v>8</v>
      </c>
      <c r="D208" s="20" t="s">
        <v>184</v>
      </c>
      <c r="E208" s="16" t="s">
        <v>35</v>
      </c>
      <c r="F208" s="21" t="s">
        <v>203</v>
      </c>
      <c r="G208" s="106">
        <v>182.0098</v>
      </c>
      <c r="H208" s="90"/>
      <c r="I208" s="90"/>
      <c r="J208" s="90"/>
      <c r="K208" s="90"/>
      <c r="L208" s="90"/>
      <c r="M208" s="90"/>
    </row>
    <row r="209" spans="1:13" s="61" customFormat="1" ht="38.25">
      <c r="A209" s="26"/>
      <c r="B209" s="20" t="s">
        <v>16</v>
      </c>
      <c r="C209" s="16" t="s">
        <v>8</v>
      </c>
      <c r="D209" s="20" t="s">
        <v>171</v>
      </c>
      <c r="E209" s="16"/>
      <c r="F209" s="21" t="s">
        <v>102</v>
      </c>
      <c r="G209" s="106">
        <f>G210</f>
        <v>2870.78949</v>
      </c>
      <c r="H209" s="90"/>
      <c r="I209" s="90"/>
      <c r="J209" s="90"/>
      <c r="K209" s="90"/>
      <c r="L209" s="90"/>
      <c r="M209" s="90"/>
    </row>
    <row r="210" spans="1:13" s="62" customFormat="1" ht="38.25">
      <c r="A210" s="34"/>
      <c r="B210" s="20" t="s">
        <v>16</v>
      </c>
      <c r="C210" s="16" t="s">
        <v>8</v>
      </c>
      <c r="D210" s="20" t="s">
        <v>172</v>
      </c>
      <c r="E210" s="16"/>
      <c r="F210" s="21" t="s">
        <v>215</v>
      </c>
      <c r="G210" s="106">
        <f>G211+G214</f>
        <v>2870.78949</v>
      </c>
      <c r="H210" s="91"/>
      <c r="I210" s="91"/>
      <c r="J210" s="91"/>
      <c r="K210" s="91"/>
      <c r="L210" s="91"/>
      <c r="M210" s="91"/>
    </row>
    <row r="211" spans="1:13" s="62" customFormat="1" ht="38.25">
      <c r="A211" s="26"/>
      <c r="B211" s="20" t="s">
        <v>16</v>
      </c>
      <c r="C211" s="16" t="s">
        <v>8</v>
      </c>
      <c r="D211" s="20" t="s">
        <v>222</v>
      </c>
      <c r="E211" s="16"/>
      <c r="F211" s="21" t="s">
        <v>223</v>
      </c>
      <c r="G211" s="106">
        <f>G212</f>
        <v>1644.24181</v>
      </c>
      <c r="H211" s="91"/>
      <c r="I211" s="91"/>
      <c r="J211" s="91"/>
      <c r="K211" s="91"/>
      <c r="L211" s="91"/>
      <c r="M211" s="91"/>
    </row>
    <row r="212" spans="1:13" s="62" customFormat="1" ht="25.5">
      <c r="A212" s="26"/>
      <c r="B212" s="20" t="s">
        <v>16</v>
      </c>
      <c r="C212" s="16" t="s">
        <v>8</v>
      </c>
      <c r="D212" s="20" t="s">
        <v>185</v>
      </c>
      <c r="E212" s="16"/>
      <c r="F212" s="21" t="s">
        <v>70</v>
      </c>
      <c r="G212" s="106">
        <f>G213</f>
        <v>1644.24181</v>
      </c>
      <c r="H212" s="91"/>
      <c r="I212" s="91"/>
      <c r="J212" s="91"/>
      <c r="K212" s="91"/>
      <c r="L212" s="91"/>
      <c r="M212" s="91"/>
    </row>
    <row r="213" spans="1:13" s="62" customFormat="1" ht="25.5">
      <c r="A213" s="19"/>
      <c r="B213" s="20" t="s">
        <v>16</v>
      </c>
      <c r="C213" s="16" t="s">
        <v>8</v>
      </c>
      <c r="D213" s="20" t="s">
        <v>185</v>
      </c>
      <c r="E213" s="16" t="s">
        <v>35</v>
      </c>
      <c r="F213" s="21" t="s">
        <v>203</v>
      </c>
      <c r="G213" s="106">
        <f>1862.08017-217.83836</f>
        <v>1644.24181</v>
      </c>
      <c r="H213" s="91"/>
      <c r="I213" s="91"/>
      <c r="J213" s="91"/>
      <c r="K213" s="91"/>
      <c r="L213" s="91"/>
      <c r="M213" s="91"/>
    </row>
    <row r="214" spans="1:13" s="62" customFormat="1" ht="38.25">
      <c r="A214" s="19"/>
      <c r="B214" s="20" t="s">
        <v>16</v>
      </c>
      <c r="C214" s="16" t="s">
        <v>8</v>
      </c>
      <c r="D214" s="20" t="s">
        <v>224</v>
      </c>
      <c r="E214" s="16"/>
      <c r="F214" s="21" t="s">
        <v>225</v>
      </c>
      <c r="G214" s="22">
        <f>G215</f>
        <v>1226.54768</v>
      </c>
      <c r="H214" s="91"/>
      <c r="I214" s="91"/>
      <c r="J214" s="91"/>
      <c r="K214" s="91"/>
      <c r="L214" s="91"/>
      <c r="M214" s="91"/>
    </row>
    <row r="215" spans="1:13" s="62" customFormat="1" ht="25.5">
      <c r="A215" s="19"/>
      <c r="B215" s="20" t="s">
        <v>16</v>
      </c>
      <c r="C215" s="16" t="s">
        <v>8</v>
      </c>
      <c r="D215" s="20" t="s">
        <v>226</v>
      </c>
      <c r="E215" s="16"/>
      <c r="F215" s="21" t="s">
        <v>70</v>
      </c>
      <c r="G215" s="22">
        <f>G216</f>
        <v>1226.54768</v>
      </c>
      <c r="H215" s="91"/>
      <c r="I215" s="91"/>
      <c r="J215" s="91"/>
      <c r="K215" s="91"/>
      <c r="L215" s="91"/>
      <c r="M215" s="91"/>
    </row>
    <row r="216" spans="1:13" s="62" customFormat="1" ht="25.5">
      <c r="A216" s="19"/>
      <c r="B216" s="20" t="s">
        <v>16</v>
      </c>
      <c r="C216" s="16" t="s">
        <v>8</v>
      </c>
      <c r="D216" s="20" t="s">
        <v>226</v>
      </c>
      <c r="E216" s="16" t="s">
        <v>35</v>
      </c>
      <c r="F216" s="21" t="s">
        <v>203</v>
      </c>
      <c r="G216" s="22">
        <v>1226.54768</v>
      </c>
      <c r="H216" s="91"/>
      <c r="I216" s="91"/>
      <c r="J216" s="91"/>
      <c r="K216" s="91"/>
      <c r="L216" s="91"/>
      <c r="M216" s="91"/>
    </row>
    <row r="217" spans="1:13" s="62" customFormat="1" ht="25.5" hidden="1">
      <c r="A217" s="19"/>
      <c r="B217" s="20" t="s">
        <v>16</v>
      </c>
      <c r="C217" s="16" t="s">
        <v>8</v>
      </c>
      <c r="D217" s="20" t="s">
        <v>226</v>
      </c>
      <c r="E217" s="16" t="s">
        <v>206</v>
      </c>
      <c r="F217" s="21" t="s">
        <v>207</v>
      </c>
      <c r="G217" s="93">
        <v>0</v>
      </c>
      <c r="H217" s="91"/>
      <c r="I217" s="91"/>
      <c r="J217" s="91"/>
      <c r="K217" s="91"/>
      <c r="L217" s="91"/>
      <c r="M217" s="91"/>
    </row>
    <row r="218" spans="1:13" s="62" customFormat="1" ht="25.5">
      <c r="A218" s="33"/>
      <c r="B218" s="14" t="s">
        <v>16</v>
      </c>
      <c r="C218" s="15" t="s">
        <v>16</v>
      </c>
      <c r="D218" s="14"/>
      <c r="E218" s="15"/>
      <c r="F218" s="17" t="s">
        <v>71</v>
      </c>
      <c r="G218" s="18">
        <f>G219</f>
        <v>15984.836729999999</v>
      </c>
      <c r="H218" s="91"/>
      <c r="I218" s="91"/>
      <c r="J218" s="91"/>
      <c r="K218" s="91"/>
      <c r="L218" s="91"/>
      <c r="M218" s="91"/>
    </row>
    <row r="219" spans="1:13" s="62" customFormat="1" ht="48">
      <c r="A219" s="34"/>
      <c r="B219" s="20" t="s">
        <v>16</v>
      </c>
      <c r="C219" s="16" t="s">
        <v>16</v>
      </c>
      <c r="D219" s="20" t="s">
        <v>145</v>
      </c>
      <c r="E219" s="16"/>
      <c r="F219" s="27" t="s">
        <v>79</v>
      </c>
      <c r="G219" s="22">
        <f>G220+G239+G233</f>
        <v>15984.836729999999</v>
      </c>
      <c r="H219" s="91"/>
      <c r="I219" s="91"/>
      <c r="J219" s="91"/>
      <c r="K219" s="91"/>
      <c r="L219" s="91"/>
      <c r="M219" s="91"/>
    </row>
    <row r="220" spans="1:13" s="62" customFormat="1" ht="25.5">
      <c r="A220" s="26"/>
      <c r="B220" s="20" t="s">
        <v>16</v>
      </c>
      <c r="C220" s="16" t="s">
        <v>16</v>
      </c>
      <c r="D220" s="20" t="s">
        <v>151</v>
      </c>
      <c r="E220" s="24"/>
      <c r="F220" s="21" t="s">
        <v>81</v>
      </c>
      <c r="G220" s="22">
        <f>G221</f>
        <v>687.83673</v>
      </c>
      <c r="H220" s="91"/>
      <c r="I220" s="91"/>
      <c r="J220" s="91"/>
      <c r="K220" s="91"/>
      <c r="L220" s="91"/>
      <c r="M220" s="91"/>
    </row>
    <row r="221" spans="1:13" s="62" customFormat="1" ht="25.5">
      <c r="A221" s="34"/>
      <c r="B221" s="20" t="s">
        <v>16</v>
      </c>
      <c r="C221" s="16" t="s">
        <v>16</v>
      </c>
      <c r="D221" s="20" t="s">
        <v>152</v>
      </c>
      <c r="E221" s="16"/>
      <c r="F221" s="21" t="s">
        <v>150</v>
      </c>
      <c r="G221" s="22">
        <f>G224+G231</f>
        <v>687.83673</v>
      </c>
      <c r="H221" s="91"/>
      <c r="I221" s="91"/>
      <c r="J221" s="91"/>
      <c r="K221" s="91"/>
      <c r="L221" s="91"/>
      <c r="M221" s="91"/>
    </row>
    <row r="222" spans="1:13" s="62" customFormat="1" ht="25.5" hidden="1">
      <c r="A222" s="26"/>
      <c r="B222" s="20" t="s">
        <v>16</v>
      </c>
      <c r="C222" s="16" t="s">
        <v>16</v>
      </c>
      <c r="D222" s="20" t="s">
        <v>153</v>
      </c>
      <c r="E222" s="16"/>
      <c r="F222" s="101" t="s">
        <v>70</v>
      </c>
      <c r="G222" s="22">
        <f>G223</f>
        <v>0</v>
      </c>
      <c r="H222" s="91"/>
      <c r="I222" s="91"/>
      <c r="J222" s="91"/>
      <c r="K222" s="91"/>
      <c r="L222" s="91"/>
      <c r="M222" s="91"/>
    </row>
    <row r="223" spans="1:13" s="62" customFormat="1" ht="25.5" hidden="1">
      <c r="A223" s="19"/>
      <c r="B223" s="20" t="s">
        <v>16</v>
      </c>
      <c r="C223" s="16" t="s">
        <v>16</v>
      </c>
      <c r="D223" s="20" t="s">
        <v>153</v>
      </c>
      <c r="E223" s="16" t="s">
        <v>35</v>
      </c>
      <c r="F223" s="21" t="s">
        <v>203</v>
      </c>
      <c r="G223" s="22">
        <v>0</v>
      </c>
      <c r="H223" s="91"/>
      <c r="I223" s="91"/>
      <c r="J223" s="91"/>
      <c r="K223" s="91"/>
      <c r="L223" s="91"/>
      <c r="M223" s="91"/>
    </row>
    <row r="224" spans="1:13" s="62" customFormat="1" ht="38.25">
      <c r="A224" s="19"/>
      <c r="B224" s="20" t="s">
        <v>16</v>
      </c>
      <c r="C224" s="16" t="s">
        <v>16</v>
      </c>
      <c r="D224" s="20" t="s">
        <v>228</v>
      </c>
      <c r="E224" s="16"/>
      <c r="F224" s="21" t="s">
        <v>229</v>
      </c>
      <c r="G224" s="22">
        <f>G225</f>
        <v>674.08</v>
      </c>
      <c r="H224" s="91"/>
      <c r="I224" s="91"/>
      <c r="J224" s="91"/>
      <c r="K224" s="91"/>
      <c r="L224" s="91"/>
      <c r="M224" s="91"/>
    </row>
    <row r="225" spans="1:13" s="62" customFormat="1" ht="25.5">
      <c r="A225" s="19"/>
      <c r="B225" s="20" t="s">
        <v>16</v>
      </c>
      <c r="C225" s="16" t="s">
        <v>16</v>
      </c>
      <c r="D225" s="20" t="s">
        <v>228</v>
      </c>
      <c r="E225" s="16" t="s">
        <v>35</v>
      </c>
      <c r="F225" s="21" t="s">
        <v>203</v>
      </c>
      <c r="G225" s="22">
        <v>674.08</v>
      </c>
      <c r="H225" s="91"/>
      <c r="I225" s="91"/>
      <c r="J225" s="91"/>
      <c r="K225" s="91"/>
      <c r="L225" s="91"/>
      <c r="M225" s="91"/>
    </row>
    <row r="226" spans="1:13" s="62" customFormat="1" ht="25.5" hidden="1">
      <c r="A226" s="19"/>
      <c r="B226" s="20" t="s">
        <v>16</v>
      </c>
      <c r="C226" s="16" t="s">
        <v>16</v>
      </c>
      <c r="D226" s="20" t="s">
        <v>228</v>
      </c>
      <c r="E226" s="16" t="s">
        <v>204</v>
      </c>
      <c r="F226" s="21" t="s">
        <v>205</v>
      </c>
      <c r="G226" s="93">
        <f>G227</f>
        <v>0</v>
      </c>
      <c r="H226" s="91"/>
      <c r="I226" s="91"/>
      <c r="J226" s="91"/>
      <c r="K226" s="91"/>
      <c r="L226" s="91"/>
      <c r="M226" s="91"/>
    </row>
    <row r="227" spans="1:13" s="62" customFormat="1" ht="25.5" hidden="1">
      <c r="A227" s="19"/>
      <c r="B227" s="20" t="s">
        <v>16</v>
      </c>
      <c r="C227" s="16" t="s">
        <v>16</v>
      </c>
      <c r="D227" s="20" t="s">
        <v>228</v>
      </c>
      <c r="E227" s="16" t="s">
        <v>206</v>
      </c>
      <c r="F227" s="21" t="s">
        <v>207</v>
      </c>
      <c r="G227" s="93">
        <v>0</v>
      </c>
      <c r="H227" s="91"/>
      <c r="I227" s="91"/>
      <c r="J227" s="91"/>
      <c r="K227" s="91"/>
      <c r="L227" s="91"/>
      <c r="M227" s="91"/>
    </row>
    <row r="228" spans="1:13" s="62" customFormat="1" ht="38.25" hidden="1">
      <c r="A228" s="19"/>
      <c r="B228" s="20" t="s">
        <v>16</v>
      </c>
      <c r="C228" s="16" t="s">
        <v>16</v>
      </c>
      <c r="D228" s="20" t="s">
        <v>155</v>
      </c>
      <c r="E228" s="16"/>
      <c r="F228" s="21" t="s">
        <v>156</v>
      </c>
      <c r="G228" s="22">
        <f>G231+G249+G229</f>
        <v>13.75673</v>
      </c>
      <c r="H228" s="91"/>
      <c r="I228" s="91"/>
      <c r="J228" s="91"/>
      <c r="K228" s="91"/>
      <c r="L228" s="91"/>
      <c r="M228" s="91"/>
    </row>
    <row r="229" spans="1:13" s="62" customFormat="1" ht="25.5" hidden="1">
      <c r="A229" s="19"/>
      <c r="B229" s="20" t="s">
        <v>16</v>
      </c>
      <c r="C229" s="16" t="s">
        <v>16</v>
      </c>
      <c r="D229" s="20" t="s">
        <v>154</v>
      </c>
      <c r="E229" s="16"/>
      <c r="F229" s="21" t="s">
        <v>70</v>
      </c>
      <c r="G229" s="22">
        <f>G230</f>
        <v>0</v>
      </c>
      <c r="H229" s="91"/>
      <c r="I229" s="91"/>
      <c r="J229" s="91"/>
      <c r="K229" s="91"/>
      <c r="L229" s="91"/>
      <c r="M229" s="91"/>
    </row>
    <row r="230" spans="1:13" s="62" customFormat="1" ht="25.5" hidden="1">
      <c r="A230" s="19"/>
      <c r="B230" s="20" t="s">
        <v>16</v>
      </c>
      <c r="C230" s="16" t="s">
        <v>16</v>
      </c>
      <c r="D230" s="20" t="s">
        <v>154</v>
      </c>
      <c r="E230" s="16" t="s">
        <v>35</v>
      </c>
      <c r="F230" s="21" t="s">
        <v>203</v>
      </c>
      <c r="G230" s="22">
        <v>0</v>
      </c>
      <c r="H230" s="91"/>
      <c r="I230" s="91"/>
      <c r="J230" s="91"/>
      <c r="K230" s="91"/>
      <c r="L230" s="91"/>
      <c r="M230" s="91"/>
    </row>
    <row r="231" spans="1:7" ht="51">
      <c r="A231" s="39"/>
      <c r="B231" s="20" t="s">
        <v>16</v>
      </c>
      <c r="C231" s="16" t="s">
        <v>16</v>
      </c>
      <c r="D231" s="20" t="s">
        <v>257</v>
      </c>
      <c r="E231" s="16"/>
      <c r="F231" s="21" t="s">
        <v>227</v>
      </c>
      <c r="G231" s="106">
        <f>G232</f>
        <v>13.75673</v>
      </c>
    </row>
    <row r="232" spans="1:7" ht="25.5">
      <c r="A232" s="19"/>
      <c r="B232" s="20" t="s">
        <v>16</v>
      </c>
      <c r="C232" s="16" t="s">
        <v>16</v>
      </c>
      <c r="D232" s="20" t="s">
        <v>257</v>
      </c>
      <c r="E232" s="16" t="s">
        <v>35</v>
      </c>
      <c r="F232" s="21" t="s">
        <v>203</v>
      </c>
      <c r="G232" s="106">
        <v>13.75673</v>
      </c>
    </row>
    <row r="233" spans="1:7" ht="25.5">
      <c r="A233" s="19"/>
      <c r="B233" s="20" t="s">
        <v>16</v>
      </c>
      <c r="C233" s="16" t="s">
        <v>16</v>
      </c>
      <c r="D233" s="20" t="s">
        <v>186</v>
      </c>
      <c r="E233" s="16"/>
      <c r="F233" s="21" t="s">
        <v>258</v>
      </c>
      <c r="G233" s="22">
        <f>G234</f>
        <v>0</v>
      </c>
    </row>
    <row r="234" spans="1:7" ht="38.25">
      <c r="A234" s="19"/>
      <c r="B234" s="20" t="s">
        <v>16</v>
      </c>
      <c r="C234" s="16" t="s">
        <v>16</v>
      </c>
      <c r="D234" s="20" t="s">
        <v>232</v>
      </c>
      <c r="E234" s="16"/>
      <c r="F234" s="21" t="s">
        <v>233</v>
      </c>
      <c r="G234" s="22">
        <f>G235+G237</f>
        <v>0</v>
      </c>
    </row>
    <row r="235" spans="1:7" ht="38.25">
      <c r="A235" s="19"/>
      <c r="B235" s="20" t="s">
        <v>16</v>
      </c>
      <c r="C235" s="16" t="s">
        <v>16</v>
      </c>
      <c r="D235" s="20" t="s">
        <v>234</v>
      </c>
      <c r="E235" s="16"/>
      <c r="F235" s="21" t="s">
        <v>229</v>
      </c>
      <c r="G235" s="22">
        <f>G236</f>
        <v>0</v>
      </c>
    </row>
    <row r="236" spans="1:7" ht="25.5">
      <c r="A236" s="19"/>
      <c r="B236" s="20" t="s">
        <v>16</v>
      </c>
      <c r="C236" s="16" t="s">
        <v>16</v>
      </c>
      <c r="D236" s="20" t="s">
        <v>234</v>
      </c>
      <c r="E236" s="16" t="s">
        <v>35</v>
      </c>
      <c r="F236" s="21" t="s">
        <v>203</v>
      </c>
      <c r="G236" s="22">
        <v>0</v>
      </c>
    </row>
    <row r="237" spans="1:7" ht="51">
      <c r="A237" s="19"/>
      <c r="B237" s="20" t="s">
        <v>16</v>
      </c>
      <c r="C237" s="16" t="s">
        <v>16</v>
      </c>
      <c r="D237" s="20" t="s">
        <v>338</v>
      </c>
      <c r="E237" s="16"/>
      <c r="F237" s="21" t="s">
        <v>227</v>
      </c>
      <c r="G237" s="22">
        <f>G238</f>
        <v>0</v>
      </c>
    </row>
    <row r="238" spans="1:7" ht="25.5">
      <c r="A238" s="19"/>
      <c r="B238" s="20" t="s">
        <v>16</v>
      </c>
      <c r="C238" s="16" t="s">
        <v>16</v>
      </c>
      <c r="D238" s="20" t="s">
        <v>338</v>
      </c>
      <c r="E238" s="16" t="s">
        <v>35</v>
      </c>
      <c r="F238" s="21" t="s">
        <v>203</v>
      </c>
      <c r="G238" s="22">
        <v>0</v>
      </c>
    </row>
    <row r="239" spans="1:7" ht="25.5">
      <c r="A239" s="19"/>
      <c r="B239" s="20" t="s">
        <v>16</v>
      </c>
      <c r="C239" s="16" t="s">
        <v>16</v>
      </c>
      <c r="D239" s="20" t="s">
        <v>146</v>
      </c>
      <c r="E239" s="16"/>
      <c r="F239" s="21" t="s">
        <v>80</v>
      </c>
      <c r="G239" s="22">
        <f>G240+G243</f>
        <v>15297</v>
      </c>
    </row>
    <row r="240" spans="1:7" ht="25.5">
      <c r="A240" s="19"/>
      <c r="B240" s="20" t="s">
        <v>16</v>
      </c>
      <c r="C240" s="16" t="s">
        <v>16</v>
      </c>
      <c r="D240" s="20" t="s">
        <v>219</v>
      </c>
      <c r="E240" s="16"/>
      <c r="F240" s="21" t="s">
        <v>220</v>
      </c>
      <c r="G240" s="22">
        <f>G241</f>
        <v>15227</v>
      </c>
    </row>
    <row r="241" spans="1:7" ht="25.5">
      <c r="A241" s="19"/>
      <c r="B241" s="20" t="s">
        <v>16</v>
      </c>
      <c r="C241" s="16" t="s">
        <v>16</v>
      </c>
      <c r="D241" s="20" t="s">
        <v>221</v>
      </c>
      <c r="E241" s="16"/>
      <c r="F241" s="21" t="s">
        <v>70</v>
      </c>
      <c r="G241" s="22">
        <f>G242</f>
        <v>15227</v>
      </c>
    </row>
    <row r="242" spans="1:7" ht="25.5">
      <c r="A242" s="19"/>
      <c r="B242" s="20" t="s">
        <v>16</v>
      </c>
      <c r="C242" s="16" t="s">
        <v>16</v>
      </c>
      <c r="D242" s="20" t="s">
        <v>221</v>
      </c>
      <c r="E242" s="16" t="s">
        <v>35</v>
      </c>
      <c r="F242" s="21" t="s">
        <v>203</v>
      </c>
      <c r="G242" s="22">
        <v>15227</v>
      </c>
    </row>
    <row r="243" spans="1:7" ht="38.25">
      <c r="A243" s="19"/>
      <c r="B243" s="136" t="s">
        <v>16</v>
      </c>
      <c r="C243" s="137" t="s">
        <v>16</v>
      </c>
      <c r="D243" s="20" t="s">
        <v>268</v>
      </c>
      <c r="E243" s="16"/>
      <c r="F243" s="21" t="s">
        <v>269</v>
      </c>
      <c r="G243" s="22">
        <f>G244</f>
        <v>70</v>
      </c>
    </row>
    <row r="244" spans="1:7" ht="25.5">
      <c r="A244" s="19"/>
      <c r="B244" s="136" t="s">
        <v>16</v>
      </c>
      <c r="C244" s="137" t="s">
        <v>16</v>
      </c>
      <c r="D244" s="20" t="s">
        <v>270</v>
      </c>
      <c r="E244" s="16"/>
      <c r="F244" s="21" t="s">
        <v>70</v>
      </c>
      <c r="G244" s="22">
        <f>G245</f>
        <v>70</v>
      </c>
    </row>
    <row r="245" spans="1:7" ht="25.5">
      <c r="A245" s="19"/>
      <c r="B245" s="136" t="s">
        <v>16</v>
      </c>
      <c r="C245" s="137" t="s">
        <v>16</v>
      </c>
      <c r="D245" s="20" t="s">
        <v>270</v>
      </c>
      <c r="E245" s="16" t="s">
        <v>35</v>
      </c>
      <c r="F245" s="21" t="s">
        <v>203</v>
      </c>
      <c r="G245" s="22">
        <v>70</v>
      </c>
    </row>
    <row r="246" spans="1:7" ht="25.5" hidden="1">
      <c r="A246" s="19"/>
      <c r="B246" s="20" t="s">
        <v>16</v>
      </c>
      <c r="C246" s="16" t="s">
        <v>16</v>
      </c>
      <c r="D246" s="20" t="s">
        <v>230</v>
      </c>
      <c r="E246" s="16" t="s">
        <v>204</v>
      </c>
      <c r="F246" s="21" t="s">
        <v>205</v>
      </c>
      <c r="G246" s="93">
        <f>G248+G247</f>
        <v>0</v>
      </c>
    </row>
    <row r="247" spans="1:7" ht="25.5" hidden="1">
      <c r="A247" s="19"/>
      <c r="B247" s="20" t="s">
        <v>16</v>
      </c>
      <c r="C247" s="16" t="s">
        <v>16</v>
      </c>
      <c r="D247" s="20" t="s">
        <v>230</v>
      </c>
      <c r="E247" s="16" t="s">
        <v>206</v>
      </c>
      <c r="F247" s="21" t="s">
        <v>207</v>
      </c>
      <c r="G247" s="93">
        <v>0</v>
      </c>
    </row>
    <row r="248" spans="1:7" ht="25.5" hidden="1">
      <c r="A248" s="19"/>
      <c r="B248" s="20" t="s">
        <v>16</v>
      </c>
      <c r="C248" s="16" t="s">
        <v>16</v>
      </c>
      <c r="D248" s="20" t="s">
        <v>230</v>
      </c>
      <c r="E248" s="16" t="s">
        <v>206</v>
      </c>
      <c r="F248" s="21" t="s">
        <v>207</v>
      </c>
      <c r="G248" s="93">
        <v>0</v>
      </c>
    </row>
    <row r="249" spans="1:13" s="62" customFormat="1" ht="38.25" hidden="1">
      <c r="A249" s="19"/>
      <c r="B249" s="20" t="s">
        <v>16</v>
      </c>
      <c r="C249" s="16" t="s">
        <v>16</v>
      </c>
      <c r="D249" s="20" t="s">
        <v>231</v>
      </c>
      <c r="E249" s="16"/>
      <c r="F249" s="21" t="s">
        <v>229</v>
      </c>
      <c r="G249" s="93">
        <f>G250</f>
        <v>0</v>
      </c>
      <c r="H249" s="91"/>
      <c r="I249" s="91"/>
      <c r="J249" s="91"/>
      <c r="K249" s="91"/>
      <c r="L249" s="91"/>
      <c r="M249" s="91"/>
    </row>
    <row r="250" spans="1:13" s="62" customFormat="1" ht="25.5" hidden="1">
      <c r="A250" s="19"/>
      <c r="B250" s="20" t="s">
        <v>16</v>
      </c>
      <c r="C250" s="16" t="s">
        <v>16</v>
      </c>
      <c r="D250" s="20" t="s">
        <v>231</v>
      </c>
      <c r="E250" s="16" t="s">
        <v>35</v>
      </c>
      <c r="F250" s="21" t="s">
        <v>203</v>
      </c>
      <c r="G250" s="93">
        <f>G251</f>
        <v>0</v>
      </c>
      <c r="H250" s="91"/>
      <c r="I250" s="91"/>
      <c r="J250" s="91"/>
      <c r="K250" s="91"/>
      <c r="L250" s="91"/>
      <c r="M250" s="91"/>
    </row>
    <row r="251" spans="1:13" s="62" customFormat="1" ht="25.5" hidden="1">
      <c r="A251" s="19"/>
      <c r="B251" s="20" t="s">
        <v>16</v>
      </c>
      <c r="C251" s="16" t="s">
        <v>16</v>
      </c>
      <c r="D251" s="20" t="s">
        <v>231</v>
      </c>
      <c r="E251" s="16" t="s">
        <v>204</v>
      </c>
      <c r="F251" s="21" t="s">
        <v>205</v>
      </c>
      <c r="G251" s="93">
        <f>G252</f>
        <v>0</v>
      </c>
      <c r="H251" s="91"/>
      <c r="I251" s="91"/>
      <c r="J251" s="91"/>
      <c r="K251" s="91"/>
      <c r="L251" s="91"/>
      <c r="M251" s="91"/>
    </row>
    <row r="252" spans="1:13" s="62" customFormat="1" ht="25.5" hidden="1">
      <c r="A252" s="19"/>
      <c r="B252" s="20" t="s">
        <v>16</v>
      </c>
      <c r="C252" s="16" t="s">
        <v>16</v>
      </c>
      <c r="D252" s="20" t="s">
        <v>231</v>
      </c>
      <c r="E252" s="16" t="s">
        <v>206</v>
      </c>
      <c r="F252" s="21" t="s">
        <v>207</v>
      </c>
      <c r="G252" s="93">
        <v>0</v>
      </c>
      <c r="H252" s="91"/>
      <c r="I252" s="91"/>
      <c r="J252" s="91"/>
      <c r="K252" s="91"/>
      <c r="L252" s="91"/>
      <c r="M252" s="91"/>
    </row>
    <row r="253" spans="1:13" s="62" customFormat="1" ht="12.75" hidden="1">
      <c r="A253" s="13"/>
      <c r="B253" s="20" t="s">
        <v>16</v>
      </c>
      <c r="C253" s="16" t="s">
        <v>16</v>
      </c>
      <c r="D253" s="20" t="s">
        <v>186</v>
      </c>
      <c r="E253" s="16"/>
      <c r="F253" s="21" t="s">
        <v>82</v>
      </c>
      <c r="G253" s="106">
        <f>G254</f>
        <v>0</v>
      </c>
      <c r="H253" s="91"/>
      <c r="I253" s="91"/>
      <c r="J253" s="91"/>
      <c r="K253" s="91"/>
      <c r="L253" s="91"/>
      <c r="M253" s="91"/>
    </row>
    <row r="254" spans="1:13" s="62" customFormat="1" ht="38.25" hidden="1">
      <c r="A254" s="13"/>
      <c r="B254" s="20" t="s">
        <v>16</v>
      </c>
      <c r="C254" s="16" t="s">
        <v>16</v>
      </c>
      <c r="D254" s="20" t="s">
        <v>232</v>
      </c>
      <c r="E254" s="16"/>
      <c r="F254" s="21" t="s">
        <v>233</v>
      </c>
      <c r="G254" s="106">
        <f>G255+G257</f>
        <v>0</v>
      </c>
      <c r="H254" s="91"/>
      <c r="I254" s="91"/>
      <c r="J254" s="91"/>
      <c r="K254" s="91"/>
      <c r="L254" s="91"/>
      <c r="M254" s="91"/>
    </row>
    <row r="255" spans="1:13" s="62" customFormat="1" ht="25.5" hidden="1">
      <c r="A255" s="13"/>
      <c r="B255" s="20" t="s">
        <v>16</v>
      </c>
      <c r="C255" s="16" t="s">
        <v>16</v>
      </c>
      <c r="D255" s="20" t="s">
        <v>246</v>
      </c>
      <c r="E255" s="16"/>
      <c r="F255" s="21" t="s">
        <v>70</v>
      </c>
      <c r="G255" s="106">
        <f>G256</f>
        <v>0</v>
      </c>
      <c r="H255" s="91"/>
      <c r="I255" s="91"/>
      <c r="J255" s="91"/>
      <c r="K255" s="91"/>
      <c r="L255" s="91"/>
      <c r="M255" s="91"/>
    </row>
    <row r="256" spans="1:13" s="62" customFormat="1" ht="25.5" hidden="1">
      <c r="A256" s="13"/>
      <c r="B256" s="20" t="s">
        <v>16</v>
      </c>
      <c r="C256" s="16" t="s">
        <v>16</v>
      </c>
      <c r="D256" s="20" t="s">
        <v>246</v>
      </c>
      <c r="E256" s="16" t="s">
        <v>35</v>
      </c>
      <c r="F256" s="21" t="s">
        <v>203</v>
      </c>
      <c r="G256" s="106">
        <v>0</v>
      </c>
      <c r="H256" s="91"/>
      <c r="I256" s="91"/>
      <c r="J256" s="91"/>
      <c r="K256" s="91"/>
      <c r="L256" s="91"/>
      <c r="M256" s="91"/>
    </row>
    <row r="257" spans="1:13" s="62" customFormat="1" ht="38.25" hidden="1">
      <c r="A257" s="19"/>
      <c r="B257" s="20" t="s">
        <v>16</v>
      </c>
      <c r="C257" s="16" t="s">
        <v>16</v>
      </c>
      <c r="D257" s="20" t="s">
        <v>234</v>
      </c>
      <c r="E257" s="16"/>
      <c r="F257" s="21" t="s">
        <v>229</v>
      </c>
      <c r="G257" s="93">
        <f>G258</f>
        <v>0</v>
      </c>
      <c r="H257" s="91"/>
      <c r="I257" s="91"/>
      <c r="J257" s="91"/>
      <c r="K257" s="91"/>
      <c r="L257" s="91"/>
      <c r="M257" s="91"/>
    </row>
    <row r="258" spans="1:13" s="62" customFormat="1" ht="25.5" hidden="1">
      <c r="A258" s="19"/>
      <c r="B258" s="20" t="s">
        <v>16</v>
      </c>
      <c r="C258" s="16" t="s">
        <v>16</v>
      </c>
      <c r="D258" s="20" t="s">
        <v>234</v>
      </c>
      <c r="E258" s="16" t="s">
        <v>35</v>
      </c>
      <c r="F258" s="21" t="s">
        <v>203</v>
      </c>
      <c r="G258" s="93">
        <f>G259</f>
        <v>0</v>
      </c>
      <c r="H258" s="91"/>
      <c r="I258" s="91"/>
      <c r="J258" s="91"/>
      <c r="K258" s="91"/>
      <c r="L258" s="91"/>
      <c r="M258" s="91"/>
    </row>
    <row r="259" spans="1:13" s="62" customFormat="1" ht="25.5" hidden="1">
      <c r="A259" s="19"/>
      <c r="B259" s="20" t="s">
        <v>16</v>
      </c>
      <c r="C259" s="16" t="s">
        <v>16</v>
      </c>
      <c r="D259" s="20" t="s">
        <v>234</v>
      </c>
      <c r="E259" s="16" t="s">
        <v>204</v>
      </c>
      <c r="F259" s="21" t="s">
        <v>205</v>
      </c>
      <c r="G259" s="93">
        <f>G260</f>
        <v>0</v>
      </c>
      <c r="H259" s="91"/>
      <c r="I259" s="91"/>
      <c r="J259" s="91"/>
      <c r="K259" s="91"/>
      <c r="L259" s="91"/>
      <c r="M259" s="91"/>
    </row>
    <row r="260" spans="1:13" s="62" customFormat="1" ht="25.5" hidden="1">
      <c r="A260" s="19"/>
      <c r="B260" s="20" t="s">
        <v>16</v>
      </c>
      <c r="C260" s="16" t="s">
        <v>16</v>
      </c>
      <c r="D260" s="20" t="s">
        <v>234</v>
      </c>
      <c r="E260" s="16" t="s">
        <v>206</v>
      </c>
      <c r="F260" s="21" t="s">
        <v>207</v>
      </c>
      <c r="G260" s="93">
        <v>0</v>
      </c>
      <c r="H260" s="91"/>
      <c r="I260" s="91"/>
      <c r="J260" s="91"/>
      <c r="K260" s="91"/>
      <c r="L260" s="91"/>
      <c r="M260" s="91"/>
    </row>
    <row r="261" spans="1:13" s="62" customFormat="1" ht="12.75" hidden="1">
      <c r="A261" s="19"/>
      <c r="B261" s="20" t="s">
        <v>16</v>
      </c>
      <c r="C261" s="16" t="s">
        <v>16</v>
      </c>
      <c r="D261" s="20" t="s">
        <v>128</v>
      </c>
      <c r="E261" s="16"/>
      <c r="F261" s="21" t="s">
        <v>46</v>
      </c>
      <c r="G261" s="22">
        <f>G262</f>
        <v>0</v>
      </c>
      <c r="H261" s="91"/>
      <c r="I261" s="91"/>
      <c r="J261" s="91"/>
      <c r="K261" s="91"/>
      <c r="L261" s="91"/>
      <c r="M261" s="91"/>
    </row>
    <row r="262" spans="1:13" s="62" customFormat="1" ht="12.75" hidden="1">
      <c r="A262" s="19"/>
      <c r="B262" s="20" t="s">
        <v>16</v>
      </c>
      <c r="C262" s="16" t="s">
        <v>16</v>
      </c>
      <c r="D262" s="20" t="s">
        <v>128</v>
      </c>
      <c r="E262" s="16"/>
      <c r="F262" s="21" t="s">
        <v>46</v>
      </c>
      <c r="G262" s="22">
        <f>G263</f>
        <v>0</v>
      </c>
      <c r="H262" s="91"/>
      <c r="I262" s="91"/>
      <c r="J262" s="91"/>
      <c r="K262" s="91"/>
      <c r="L262" s="91"/>
      <c r="M262" s="91"/>
    </row>
    <row r="263" spans="1:13" s="62" customFormat="1" ht="12.75" hidden="1">
      <c r="A263" s="19"/>
      <c r="B263" s="20" t="s">
        <v>16</v>
      </c>
      <c r="C263" s="16" t="s">
        <v>16</v>
      </c>
      <c r="D263" s="20" t="s">
        <v>128</v>
      </c>
      <c r="E263" s="16"/>
      <c r="F263" s="21" t="s">
        <v>46</v>
      </c>
      <c r="G263" s="22">
        <f>G264</f>
        <v>0</v>
      </c>
      <c r="H263" s="91"/>
      <c r="I263" s="91"/>
      <c r="J263" s="91"/>
      <c r="K263" s="91"/>
      <c r="L263" s="91"/>
      <c r="M263" s="91"/>
    </row>
    <row r="264" spans="1:13" s="62" customFormat="1" ht="38.25" hidden="1">
      <c r="A264" s="19"/>
      <c r="B264" s="20" t="s">
        <v>16</v>
      </c>
      <c r="C264" s="16" t="s">
        <v>16</v>
      </c>
      <c r="D264" s="20" t="s">
        <v>249</v>
      </c>
      <c r="E264" s="16"/>
      <c r="F264" s="21" t="s">
        <v>235</v>
      </c>
      <c r="G264" s="22">
        <f>G265</f>
        <v>0</v>
      </c>
      <c r="H264" s="91"/>
      <c r="I264" s="91"/>
      <c r="J264" s="91"/>
      <c r="K264" s="91"/>
      <c r="L264" s="91"/>
      <c r="M264" s="91"/>
    </row>
    <row r="265" spans="1:13" s="62" customFormat="1" ht="51" hidden="1">
      <c r="A265" s="19"/>
      <c r="B265" s="20" t="s">
        <v>16</v>
      </c>
      <c r="C265" s="16" t="s">
        <v>16</v>
      </c>
      <c r="D265" s="20" t="s">
        <v>249</v>
      </c>
      <c r="E265" s="16" t="s">
        <v>34</v>
      </c>
      <c r="F265" s="21" t="s">
        <v>33</v>
      </c>
      <c r="G265" s="22">
        <v>0</v>
      </c>
      <c r="H265" s="91"/>
      <c r="I265" s="91"/>
      <c r="J265" s="91"/>
      <c r="K265" s="91"/>
      <c r="L265" s="91"/>
      <c r="M265" s="91"/>
    </row>
    <row r="266" spans="1:7" ht="12.75" hidden="1">
      <c r="A266" s="19"/>
      <c r="B266" s="20"/>
      <c r="C266" s="16"/>
      <c r="D266" s="20"/>
      <c r="E266" s="16"/>
      <c r="F266" s="102" t="s">
        <v>68</v>
      </c>
      <c r="G266" s="18">
        <v>0</v>
      </c>
    </row>
    <row r="267" spans="1:13" s="66" customFormat="1" ht="12.75">
      <c r="A267" s="26">
        <v>6</v>
      </c>
      <c r="B267" s="11" t="s">
        <v>19</v>
      </c>
      <c r="C267" s="24"/>
      <c r="D267" s="11"/>
      <c r="E267" s="24"/>
      <c r="F267" s="12" t="s">
        <v>59</v>
      </c>
      <c r="G267" s="111">
        <f>G268</f>
        <v>23428.70926</v>
      </c>
      <c r="H267" s="99"/>
      <c r="I267" s="99"/>
      <c r="J267" s="99"/>
      <c r="K267" s="99"/>
      <c r="L267" s="99"/>
      <c r="M267" s="99"/>
    </row>
    <row r="268" spans="1:13" s="67" customFormat="1" ht="13.5">
      <c r="A268" s="35"/>
      <c r="B268" s="14" t="s">
        <v>19</v>
      </c>
      <c r="C268" s="15" t="s">
        <v>7</v>
      </c>
      <c r="D268" s="14"/>
      <c r="E268" s="15"/>
      <c r="F268" s="28" t="s">
        <v>20</v>
      </c>
      <c r="G268" s="107">
        <f>G269+G280</f>
        <v>23428.70926</v>
      </c>
      <c r="H268" s="100"/>
      <c r="I268" s="100"/>
      <c r="J268" s="100"/>
      <c r="K268" s="100"/>
      <c r="L268" s="100"/>
      <c r="M268" s="100"/>
    </row>
    <row r="269" spans="1:13" s="67" customFormat="1" ht="24" hidden="1">
      <c r="A269" s="19"/>
      <c r="B269" s="20" t="s">
        <v>19</v>
      </c>
      <c r="C269" s="16" t="s">
        <v>7</v>
      </c>
      <c r="D269" s="20" t="s">
        <v>236</v>
      </c>
      <c r="E269" s="16"/>
      <c r="F269" s="27" t="s">
        <v>237</v>
      </c>
      <c r="G269" s="22">
        <f>G270</f>
        <v>0</v>
      </c>
      <c r="H269" s="100"/>
      <c r="I269" s="100"/>
      <c r="J269" s="100"/>
      <c r="K269" s="100"/>
      <c r="L269" s="100"/>
      <c r="M269" s="100"/>
    </row>
    <row r="270" spans="1:13" s="67" customFormat="1" ht="25.5" hidden="1">
      <c r="A270" s="19"/>
      <c r="B270" s="20" t="s">
        <v>19</v>
      </c>
      <c r="C270" s="16" t="s">
        <v>7</v>
      </c>
      <c r="D270" s="20" t="s">
        <v>238</v>
      </c>
      <c r="E270" s="24"/>
      <c r="F270" s="21" t="s">
        <v>239</v>
      </c>
      <c r="G270" s="22">
        <f>G271</f>
        <v>0</v>
      </c>
      <c r="H270" s="100"/>
      <c r="I270" s="100"/>
      <c r="J270" s="100"/>
      <c r="K270" s="100"/>
      <c r="L270" s="100"/>
      <c r="M270" s="100"/>
    </row>
    <row r="271" spans="1:13" s="67" customFormat="1" ht="25.5" hidden="1">
      <c r="A271" s="19"/>
      <c r="B271" s="20" t="s">
        <v>19</v>
      </c>
      <c r="C271" s="16" t="s">
        <v>7</v>
      </c>
      <c r="D271" s="20" t="s">
        <v>240</v>
      </c>
      <c r="E271" s="16"/>
      <c r="F271" s="21" t="s">
        <v>241</v>
      </c>
      <c r="G271" s="22">
        <f>G272+G276</f>
        <v>0</v>
      </c>
      <c r="H271" s="100"/>
      <c r="I271" s="100"/>
      <c r="J271" s="100"/>
      <c r="K271" s="100"/>
      <c r="L271" s="100"/>
      <c r="M271" s="100"/>
    </row>
    <row r="272" spans="1:13" s="67" customFormat="1" ht="51" hidden="1">
      <c r="A272" s="19"/>
      <c r="B272" s="20" t="s">
        <v>19</v>
      </c>
      <c r="C272" s="16" t="s">
        <v>7</v>
      </c>
      <c r="D272" s="20" t="s">
        <v>242</v>
      </c>
      <c r="E272" s="16"/>
      <c r="F272" s="21" t="s">
        <v>227</v>
      </c>
      <c r="G272" s="22">
        <f>G273</f>
        <v>0</v>
      </c>
      <c r="H272" s="100"/>
      <c r="I272" s="100"/>
      <c r="J272" s="100"/>
      <c r="K272" s="100"/>
      <c r="L272" s="100"/>
      <c r="M272" s="100"/>
    </row>
    <row r="273" spans="1:13" s="67" customFormat="1" ht="25.5" hidden="1">
      <c r="A273" s="19"/>
      <c r="B273" s="20" t="s">
        <v>19</v>
      </c>
      <c r="C273" s="16" t="s">
        <v>7</v>
      </c>
      <c r="D273" s="20" t="s">
        <v>242</v>
      </c>
      <c r="E273" s="16" t="s">
        <v>35</v>
      </c>
      <c r="F273" s="21" t="s">
        <v>203</v>
      </c>
      <c r="G273" s="22">
        <f>G274</f>
        <v>0</v>
      </c>
      <c r="H273" s="100"/>
      <c r="I273" s="100"/>
      <c r="J273" s="100"/>
      <c r="K273" s="100"/>
      <c r="L273" s="100"/>
      <c r="M273" s="100"/>
    </row>
    <row r="274" spans="1:13" s="67" customFormat="1" ht="25.5" hidden="1">
      <c r="A274" s="19"/>
      <c r="B274" s="20" t="s">
        <v>19</v>
      </c>
      <c r="C274" s="16" t="s">
        <v>7</v>
      </c>
      <c r="D274" s="20" t="s">
        <v>242</v>
      </c>
      <c r="E274" s="16" t="s">
        <v>204</v>
      </c>
      <c r="F274" s="21" t="s">
        <v>205</v>
      </c>
      <c r="G274" s="22">
        <f>G275</f>
        <v>0</v>
      </c>
      <c r="H274" s="100"/>
      <c r="I274" s="100"/>
      <c r="J274" s="100"/>
      <c r="K274" s="100"/>
      <c r="L274" s="100"/>
      <c r="M274" s="100"/>
    </row>
    <row r="275" spans="1:13" s="67" customFormat="1" ht="25.5" hidden="1">
      <c r="A275" s="19"/>
      <c r="B275" s="20" t="s">
        <v>19</v>
      </c>
      <c r="C275" s="16" t="s">
        <v>7</v>
      </c>
      <c r="D275" s="20" t="s">
        <v>242</v>
      </c>
      <c r="E275" s="16" t="s">
        <v>206</v>
      </c>
      <c r="F275" s="21" t="s">
        <v>207</v>
      </c>
      <c r="G275" s="22">
        <v>0</v>
      </c>
      <c r="H275" s="100"/>
      <c r="I275" s="100"/>
      <c r="J275" s="100"/>
      <c r="K275" s="100"/>
      <c r="L275" s="100"/>
      <c r="M275" s="100"/>
    </row>
    <row r="276" spans="1:13" s="67" customFormat="1" ht="38.25" hidden="1">
      <c r="A276" s="19"/>
      <c r="B276" s="20" t="s">
        <v>19</v>
      </c>
      <c r="C276" s="16" t="s">
        <v>7</v>
      </c>
      <c r="D276" s="20" t="s">
        <v>243</v>
      </c>
      <c r="E276" s="16"/>
      <c r="F276" s="21" t="s">
        <v>229</v>
      </c>
      <c r="G276" s="22">
        <f>G277</f>
        <v>0</v>
      </c>
      <c r="H276" s="100"/>
      <c r="I276" s="100"/>
      <c r="J276" s="100"/>
      <c r="K276" s="100"/>
      <c r="L276" s="100"/>
      <c r="M276" s="100"/>
    </row>
    <row r="277" spans="1:13" s="67" customFormat="1" ht="25.5" hidden="1">
      <c r="A277" s="19"/>
      <c r="B277" s="20" t="s">
        <v>19</v>
      </c>
      <c r="C277" s="16" t="s">
        <v>7</v>
      </c>
      <c r="D277" s="20" t="s">
        <v>243</v>
      </c>
      <c r="E277" s="16" t="s">
        <v>35</v>
      </c>
      <c r="F277" s="21" t="s">
        <v>203</v>
      </c>
      <c r="G277" s="22">
        <f>G278</f>
        <v>0</v>
      </c>
      <c r="H277" s="100"/>
      <c r="I277" s="100"/>
      <c r="J277" s="100"/>
      <c r="K277" s="100"/>
      <c r="L277" s="100"/>
      <c r="M277" s="100"/>
    </row>
    <row r="278" spans="1:13" s="67" customFormat="1" ht="25.5" hidden="1">
      <c r="A278" s="19"/>
      <c r="B278" s="20" t="s">
        <v>19</v>
      </c>
      <c r="C278" s="16" t="s">
        <v>7</v>
      </c>
      <c r="D278" s="20" t="s">
        <v>243</v>
      </c>
      <c r="E278" s="16" t="s">
        <v>204</v>
      </c>
      <c r="F278" s="21" t="s">
        <v>205</v>
      </c>
      <c r="G278" s="22">
        <f>G279</f>
        <v>0</v>
      </c>
      <c r="H278" s="100"/>
      <c r="I278" s="100"/>
      <c r="J278" s="100"/>
      <c r="K278" s="100"/>
      <c r="L278" s="100"/>
      <c r="M278" s="100"/>
    </row>
    <row r="279" spans="1:13" s="67" customFormat="1" ht="25.5" hidden="1">
      <c r="A279" s="19"/>
      <c r="B279" s="20" t="s">
        <v>19</v>
      </c>
      <c r="C279" s="16" t="s">
        <v>7</v>
      </c>
      <c r="D279" s="20" t="s">
        <v>243</v>
      </c>
      <c r="E279" s="16" t="s">
        <v>206</v>
      </c>
      <c r="F279" s="21" t="s">
        <v>207</v>
      </c>
      <c r="G279" s="22">
        <v>0</v>
      </c>
      <c r="H279" s="100"/>
      <c r="I279" s="100"/>
      <c r="J279" s="100"/>
      <c r="K279" s="100"/>
      <c r="L279" s="100"/>
      <c r="M279" s="100"/>
    </row>
    <row r="280" spans="1:13" s="64" customFormat="1" ht="12.75">
      <c r="A280" s="26"/>
      <c r="B280" s="20" t="s">
        <v>19</v>
      </c>
      <c r="C280" s="16" t="s">
        <v>7</v>
      </c>
      <c r="D280" s="20" t="s">
        <v>128</v>
      </c>
      <c r="E280" s="16"/>
      <c r="F280" s="21" t="s">
        <v>46</v>
      </c>
      <c r="G280" s="106">
        <f>G281</f>
        <v>23428.70926</v>
      </c>
      <c r="H280" s="95"/>
      <c r="I280" s="95"/>
      <c r="J280" s="95"/>
      <c r="K280" s="95"/>
      <c r="L280" s="95"/>
      <c r="M280" s="95"/>
    </row>
    <row r="281" spans="1:7" ht="12.75">
      <c r="A281" s="26"/>
      <c r="B281" s="20" t="s">
        <v>19</v>
      </c>
      <c r="C281" s="16" t="s">
        <v>7</v>
      </c>
      <c r="D281" s="20" t="s">
        <v>128</v>
      </c>
      <c r="E281" s="16"/>
      <c r="F281" s="21" t="s">
        <v>46</v>
      </c>
      <c r="G281" s="106">
        <f>G282</f>
        <v>23428.70926</v>
      </c>
    </row>
    <row r="282" spans="1:7" ht="12.75">
      <c r="A282" s="26"/>
      <c r="B282" s="20" t="s">
        <v>19</v>
      </c>
      <c r="C282" s="16" t="s">
        <v>7</v>
      </c>
      <c r="D282" s="20" t="s">
        <v>128</v>
      </c>
      <c r="E282" s="16"/>
      <c r="F282" s="21" t="s">
        <v>46</v>
      </c>
      <c r="G282" s="106">
        <f>G283</f>
        <v>23428.70926</v>
      </c>
    </row>
    <row r="283" spans="1:7" ht="38.25">
      <c r="A283" s="26"/>
      <c r="B283" s="20" t="s">
        <v>19</v>
      </c>
      <c r="C283" s="16" t="s">
        <v>7</v>
      </c>
      <c r="D283" s="20" t="s">
        <v>187</v>
      </c>
      <c r="E283" s="16"/>
      <c r="F283" s="21" t="s">
        <v>58</v>
      </c>
      <c r="G283" s="106">
        <f>G284+G285+G286</f>
        <v>23428.70926</v>
      </c>
    </row>
    <row r="284" spans="1:13" s="64" customFormat="1" ht="51">
      <c r="A284" s="26"/>
      <c r="B284" s="20" t="s">
        <v>19</v>
      </c>
      <c r="C284" s="16" t="s">
        <v>7</v>
      </c>
      <c r="D284" s="20" t="s">
        <v>187</v>
      </c>
      <c r="E284" s="16" t="s">
        <v>34</v>
      </c>
      <c r="F284" s="21" t="s">
        <v>33</v>
      </c>
      <c r="G284" s="106">
        <v>6392.35568</v>
      </c>
      <c r="H284" s="95"/>
      <c r="I284" s="95"/>
      <c r="J284" s="95"/>
      <c r="K284" s="95"/>
      <c r="L284" s="95"/>
      <c r="M284" s="95"/>
    </row>
    <row r="285" spans="1:13" s="64" customFormat="1" ht="25.5">
      <c r="A285" s="26"/>
      <c r="B285" s="20" t="s">
        <v>19</v>
      </c>
      <c r="C285" s="16" t="s">
        <v>7</v>
      </c>
      <c r="D285" s="20" t="s">
        <v>187</v>
      </c>
      <c r="E285" s="16" t="s">
        <v>35</v>
      </c>
      <c r="F285" s="21" t="s">
        <v>203</v>
      </c>
      <c r="G285" s="106">
        <v>17021.24291</v>
      </c>
      <c r="H285" s="95"/>
      <c r="I285" s="95"/>
      <c r="J285" s="95"/>
      <c r="K285" s="95"/>
      <c r="L285" s="95"/>
      <c r="M285" s="95"/>
    </row>
    <row r="286" spans="1:7" ht="12.75">
      <c r="A286" s="26"/>
      <c r="B286" s="20" t="s">
        <v>19</v>
      </c>
      <c r="C286" s="16" t="s">
        <v>7</v>
      </c>
      <c r="D286" s="20" t="s">
        <v>187</v>
      </c>
      <c r="E286" s="16" t="s">
        <v>37</v>
      </c>
      <c r="F286" s="21" t="s">
        <v>36</v>
      </c>
      <c r="G286" s="106">
        <v>15.11067</v>
      </c>
    </row>
    <row r="287" spans="1:13" s="61" customFormat="1" ht="12.75">
      <c r="A287" s="26">
        <v>7</v>
      </c>
      <c r="B287" s="11" t="s">
        <v>14</v>
      </c>
      <c r="C287" s="24"/>
      <c r="D287" s="11"/>
      <c r="E287" s="24"/>
      <c r="F287" s="12" t="s">
        <v>60</v>
      </c>
      <c r="G287" s="111">
        <f>G288+G294</f>
        <v>1495.9884000000002</v>
      </c>
      <c r="H287" s="90"/>
      <c r="I287" s="90"/>
      <c r="J287" s="90"/>
      <c r="K287" s="90"/>
      <c r="L287" s="90"/>
      <c r="M287" s="90"/>
    </row>
    <row r="288" spans="1:13" s="62" customFormat="1" ht="12.75">
      <c r="A288" s="26"/>
      <c r="B288" s="14" t="s">
        <v>14</v>
      </c>
      <c r="C288" s="15" t="s">
        <v>7</v>
      </c>
      <c r="D288" s="14"/>
      <c r="E288" s="15"/>
      <c r="F288" s="17" t="s">
        <v>61</v>
      </c>
      <c r="G288" s="107">
        <f>G289</f>
        <v>73.3584</v>
      </c>
      <c r="H288" s="91"/>
      <c r="I288" s="91"/>
      <c r="J288" s="91"/>
      <c r="K288" s="91"/>
      <c r="L288" s="91"/>
      <c r="M288" s="91"/>
    </row>
    <row r="289" spans="1:13" s="62" customFormat="1" ht="12.75">
      <c r="A289" s="26"/>
      <c r="B289" s="20" t="s">
        <v>14</v>
      </c>
      <c r="C289" s="16" t="s">
        <v>7</v>
      </c>
      <c r="D289" s="20" t="s">
        <v>128</v>
      </c>
      <c r="E289" s="16"/>
      <c r="F289" s="21" t="s">
        <v>46</v>
      </c>
      <c r="G289" s="106">
        <f>G290</f>
        <v>73.3584</v>
      </c>
      <c r="H289" s="91"/>
      <c r="I289" s="91"/>
      <c r="J289" s="91"/>
      <c r="K289" s="91"/>
      <c r="L289" s="91"/>
      <c r="M289" s="91"/>
    </row>
    <row r="290" spans="1:13" s="62" customFormat="1" ht="12.75">
      <c r="A290" s="26"/>
      <c r="B290" s="20" t="s">
        <v>14</v>
      </c>
      <c r="C290" s="16" t="s">
        <v>7</v>
      </c>
      <c r="D290" s="20" t="s">
        <v>128</v>
      </c>
      <c r="E290" s="16"/>
      <c r="F290" s="21" t="s">
        <v>46</v>
      </c>
      <c r="G290" s="106">
        <f>G291</f>
        <v>73.3584</v>
      </c>
      <c r="H290" s="91"/>
      <c r="I290" s="91"/>
      <c r="J290" s="91"/>
      <c r="K290" s="91"/>
      <c r="L290" s="91"/>
      <c r="M290" s="91"/>
    </row>
    <row r="291" spans="1:13" s="62" customFormat="1" ht="12.75">
      <c r="A291" s="26"/>
      <c r="B291" s="20" t="s">
        <v>14</v>
      </c>
      <c r="C291" s="16" t="s">
        <v>7</v>
      </c>
      <c r="D291" s="20" t="s">
        <v>128</v>
      </c>
      <c r="E291" s="16"/>
      <c r="F291" s="21" t="s">
        <v>46</v>
      </c>
      <c r="G291" s="106">
        <f>G292</f>
        <v>73.3584</v>
      </c>
      <c r="H291" s="91"/>
      <c r="I291" s="91"/>
      <c r="J291" s="91"/>
      <c r="K291" s="91"/>
      <c r="L291" s="91"/>
      <c r="M291" s="91"/>
    </row>
    <row r="292" spans="1:13" s="62" customFormat="1" ht="25.5">
      <c r="A292" s="26"/>
      <c r="B292" s="20" t="s">
        <v>14</v>
      </c>
      <c r="C292" s="16" t="s">
        <v>7</v>
      </c>
      <c r="D292" s="20" t="s">
        <v>188</v>
      </c>
      <c r="E292" s="16"/>
      <c r="F292" s="21" t="s">
        <v>106</v>
      </c>
      <c r="G292" s="106">
        <f>G293</f>
        <v>73.3584</v>
      </c>
      <c r="H292" s="91"/>
      <c r="I292" s="91"/>
      <c r="J292" s="91"/>
      <c r="K292" s="91"/>
      <c r="L292" s="91"/>
      <c r="M292" s="91"/>
    </row>
    <row r="293" spans="1:13" s="65" customFormat="1" ht="13.5">
      <c r="A293" s="36"/>
      <c r="B293" s="20" t="s">
        <v>14</v>
      </c>
      <c r="C293" s="16" t="s">
        <v>7</v>
      </c>
      <c r="D293" s="20" t="s">
        <v>188</v>
      </c>
      <c r="E293" s="16" t="s">
        <v>43</v>
      </c>
      <c r="F293" s="21" t="s">
        <v>44</v>
      </c>
      <c r="G293" s="106">
        <v>73.3584</v>
      </c>
      <c r="H293" s="96"/>
      <c r="I293" s="96"/>
      <c r="J293" s="96"/>
      <c r="K293" s="96"/>
      <c r="L293" s="96"/>
      <c r="M293" s="96"/>
    </row>
    <row r="294" spans="1:13" s="65" customFormat="1" ht="13.5">
      <c r="A294" s="35"/>
      <c r="B294" s="14" t="s">
        <v>14</v>
      </c>
      <c r="C294" s="15" t="s">
        <v>41</v>
      </c>
      <c r="D294" s="14"/>
      <c r="E294" s="15"/>
      <c r="F294" s="17" t="s">
        <v>39</v>
      </c>
      <c r="G294" s="107">
        <f>G295</f>
        <v>1422.63</v>
      </c>
      <c r="H294" s="96"/>
      <c r="I294" s="96"/>
      <c r="J294" s="96"/>
      <c r="K294" s="96"/>
      <c r="L294" s="96"/>
      <c r="M294" s="96"/>
    </row>
    <row r="295" spans="1:13" s="64" customFormat="1" ht="12.75">
      <c r="A295" s="26"/>
      <c r="B295" s="20" t="s">
        <v>14</v>
      </c>
      <c r="C295" s="16" t="s">
        <v>41</v>
      </c>
      <c r="D295" s="20" t="s">
        <v>128</v>
      </c>
      <c r="E295" s="16"/>
      <c r="F295" s="21" t="s">
        <v>46</v>
      </c>
      <c r="G295" s="106">
        <f>G296</f>
        <v>1422.63</v>
      </c>
      <c r="H295" s="95"/>
      <c r="I295" s="95"/>
      <c r="J295" s="95"/>
      <c r="K295" s="95"/>
      <c r="L295" s="95"/>
      <c r="M295" s="95"/>
    </row>
    <row r="296" spans="1:7" ht="12.75">
      <c r="A296" s="26"/>
      <c r="B296" s="20" t="s">
        <v>14</v>
      </c>
      <c r="C296" s="16" t="s">
        <v>41</v>
      </c>
      <c r="D296" s="20" t="s">
        <v>128</v>
      </c>
      <c r="E296" s="16"/>
      <c r="F296" s="21" t="s">
        <v>46</v>
      </c>
      <c r="G296" s="106">
        <f>G297</f>
        <v>1422.63</v>
      </c>
    </row>
    <row r="297" spans="1:7" ht="12.75">
      <c r="A297" s="26"/>
      <c r="B297" s="20" t="s">
        <v>14</v>
      </c>
      <c r="C297" s="16" t="s">
        <v>41</v>
      </c>
      <c r="D297" s="20" t="s">
        <v>128</v>
      </c>
      <c r="E297" s="16"/>
      <c r="F297" s="21" t="s">
        <v>46</v>
      </c>
      <c r="G297" s="106">
        <f>G298+G300</f>
        <v>1422.63</v>
      </c>
    </row>
    <row r="298" spans="1:7" ht="12.75">
      <c r="A298" s="26"/>
      <c r="B298" s="20" t="s">
        <v>14</v>
      </c>
      <c r="C298" s="16" t="s">
        <v>41</v>
      </c>
      <c r="D298" s="20" t="s">
        <v>189</v>
      </c>
      <c r="E298" s="16"/>
      <c r="F298" s="21" t="s">
        <v>65</v>
      </c>
      <c r="G298" s="106">
        <f>G299</f>
        <v>53.13</v>
      </c>
    </row>
    <row r="299" spans="1:7" ht="25.5">
      <c r="A299" s="24"/>
      <c r="B299" s="20" t="s">
        <v>14</v>
      </c>
      <c r="C299" s="16" t="s">
        <v>41</v>
      </c>
      <c r="D299" s="20" t="s">
        <v>189</v>
      </c>
      <c r="E299" s="16" t="s">
        <v>35</v>
      </c>
      <c r="F299" s="21" t="s">
        <v>203</v>
      </c>
      <c r="G299" s="106">
        <v>53.13</v>
      </c>
    </row>
    <row r="300" spans="1:7" ht="25.5">
      <c r="A300" s="29"/>
      <c r="B300" s="20" t="s">
        <v>14</v>
      </c>
      <c r="C300" s="16" t="s">
        <v>41</v>
      </c>
      <c r="D300" s="20" t="s">
        <v>340</v>
      </c>
      <c r="E300" s="16"/>
      <c r="F300" s="21" t="s">
        <v>341</v>
      </c>
      <c r="G300" s="93">
        <f>G301</f>
        <v>1369.5</v>
      </c>
    </row>
    <row r="301" spans="1:7" ht="25.5">
      <c r="A301" s="29"/>
      <c r="B301" s="20" t="s">
        <v>14</v>
      </c>
      <c r="C301" s="16" t="s">
        <v>41</v>
      </c>
      <c r="D301" s="20" t="s">
        <v>340</v>
      </c>
      <c r="E301" s="16" t="s">
        <v>35</v>
      </c>
      <c r="F301" s="21" t="s">
        <v>203</v>
      </c>
      <c r="G301" s="93">
        <v>1369.5</v>
      </c>
    </row>
    <row r="302" spans="1:13" s="61" customFormat="1" ht="12.75">
      <c r="A302" s="26">
        <v>8</v>
      </c>
      <c r="B302" s="11" t="s">
        <v>22</v>
      </c>
      <c r="C302" s="24"/>
      <c r="D302" s="11"/>
      <c r="E302" s="24"/>
      <c r="F302" s="12" t="s">
        <v>62</v>
      </c>
      <c r="G302" s="111">
        <f aca="true" t="shared" si="1" ref="G302:G307">G303</f>
        <v>50</v>
      </c>
      <c r="H302" s="90"/>
      <c r="I302" s="90"/>
      <c r="J302" s="90"/>
      <c r="K302" s="90"/>
      <c r="L302" s="90"/>
      <c r="M302" s="90"/>
    </row>
    <row r="303" spans="1:13" s="62" customFormat="1" ht="13.5">
      <c r="A303" s="35"/>
      <c r="B303" s="14" t="s">
        <v>22</v>
      </c>
      <c r="C303" s="15" t="s">
        <v>16</v>
      </c>
      <c r="D303" s="14"/>
      <c r="E303" s="15"/>
      <c r="F303" s="17" t="s">
        <v>32</v>
      </c>
      <c r="G303" s="107">
        <f t="shared" si="1"/>
        <v>50</v>
      </c>
      <c r="H303" s="91"/>
      <c r="I303" s="91"/>
      <c r="J303" s="91"/>
      <c r="K303" s="91"/>
      <c r="L303" s="91"/>
      <c r="M303" s="91"/>
    </row>
    <row r="304" spans="1:13" s="62" customFormat="1" ht="12.75">
      <c r="A304" s="26"/>
      <c r="B304" s="20" t="s">
        <v>22</v>
      </c>
      <c r="C304" s="16" t="s">
        <v>16</v>
      </c>
      <c r="D304" s="20" t="s">
        <v>128</v>
      </c>
      <c r="E304" s="16"/>
      <c r="F304" s="21" t="s">
        <v>46</v>
      </c>
      <c r="G304" s="106">
        <f t="shared" si="1"/>
        <v>50</v>
      </c>
      <c r="H304" s="91"/>
      <c r="I304" s="91"/>
      <c r="J304" s="91"/>
      <c r="K304" s="91"/>
      <c r="L304" s="91"/>
      <c r="M304" s="91"/>
    </row>
    <row r="305" spans="1:13" s="62" customFormat="1" ht="12.75">
      <c r="A305" s="19"/>
      <c r="B305" s="20" t="s">
        <v>22</v>
      </c>
      <c r="C305" s="16" t="s">
        <v>16</v>
      </c>
      <c r="D305" s="20" t="s">
        <v>128</v>
      </c>
      <c r="E305" s="16"/>
      <c r="F305" s="21" t="s">
        <v>46</v>
      </c>
      <c r="G305" s="106">
        <f t="shared" si="1"/>
        <v>50</v>
      </c>
      <c r="H305" s="91"/>
      <c r="I305" s="91"/>
      <c r="J305" s="91"/>
      <c r="K305" s="91"/>
      <c r="L305" s="91"/>
      <c r="M305" s="91"/>
    </row>
    <row r="306" spans="1:13" s="62" customFormat="1" ht="12.75">
      <c r="A306" s="26"/>
      <c r="B306" s="20" t="s">
        <v>22</v>
      </c>
      <c r="C306" s="16" t="s">
        <v>16</v>
      </c>
      <c r="D306" s="20" t="s">
        <v>128</v>
      </c>
      <c r="E306" s="16"/>
      <c r="F306" s="21" t="s">
        <v>46</v>
      </c>
      <c r="G306" s="106">
        <f t="shared" si="1"/>
        <v>50</v>
      </c>
      <c r="H306" s="91"/>
      <c r="I306" s="91"/>
      <c r="J306" s="91"/>
      <c r="K306" s="91"/>
      <c r="L306" s="91"/>
      <c r="M306" s="91"/>
    </row>
    <row r="307" spans="1:13" s="62" customFormat="1" ht="12.75">
      <c r="A307" s="26"/>
      <c r="B307" s="20" t="s">
        <v>22</v>
      </c>
      <c r="C307" s="16" t="s">
        <v>16</v>
      </c>
      <c r="D307" s="20" t="s">
        <v>190</v>
      </c>
      <c r="E307" s="16"/>
      <c r="F307" s="21" t="s">
        <v>66</v>
      </c>
      <c r="G307" s="106">
        <f t="shared" si="1"/>
        <v>50</v>
      </c>
      <c r="H307" s="91"/>
      <c r="I307" s="91"/>
      <c r="J307" s="91"/>
      <c r="K307" s="91"/>
      <c r="L307" s="91"/>
      <c r="M307" s="91"/>
    </row>
    <row r="308" spans="1:13" s="62" customFormat="1" ht="26.25" thickBot="1">
      <c r="A308" s="26"/>
      <c r="B308" s="20" t="s">
        <v>22</v>
      </c>
      <c r="C308" s="16" t="s">
        <v>16</v>
      </c>
      <c r="D308" s="20" t="s">
        <v>190</v>
      </c>
      <c r="E308" s="16" t="s">
        <v>35</v>
      </c>
      <c r="F308" s="21" t="s">
        <v>203</v>
      </c>
      <c r="G308" s="106">
        <v>50</v>
      </c>
      <c r="H308" s="91"/>
      <c r="I308" s="91"/>
      <c r="J308" s="91"/>
      <c r="K308" s="91"/>
      <c r="L308" s="91"/>
      <c r="M308" s="91"/>
    </row>
    <row r="309" spans="1:13" s="62" customFormat="1" ht="12.75">
      <c r="A309" s="37"/>
      <c r="B309" s="30"/>
      <c r="C309" s="31"/>
      <c r="D309" s="30"/>
      <c r="E309" s="31"/>
      <c r="F309" s="32" t="s">
        <v>63</v>
      </c>
      <c r="G309" s="112">
        <f>G302+G287+G267+G123+G92+G83+G74+G22</f>
        <v>220700.11194</v>
      </c>
      <c r="H309" s="91"/>
      <c r="I309" s="91"/>
      <c r="J309" s="91"/>
      <c r="K309" s="91"/>
      <c r="L309" s="91"/>
      <c r="M309" s="91"/>
    </row>
  </sheetData>
  <sheetProtection/>
  <mergeCells count="18">
    <mergeCell ref="A10:G10"/>
    <mergeCell ref="A11:G11"/>
    <mergeCell ref="A1:G1"/>
    <mergeCell ref="A2:G2"/>
    <mergeCell ref="A3:G3"/>
    <mergeCell ref="A4:G4"/>
    <mergeCell ref="A5:G5"/>
    <mergeCell ref="A9:G9"/>
    <mergeCell ref="A12:G12"/>
    <mergeCell ref="F13:G13"/>
    <mergeCell ref="A16:G16"/>
    <mergeCell ref="C19:C20"/>
    <mergeCell ref="D19:D20"/>
    <mergeCell ref="E19:E20"/>
    <mergeCell ref="F19:F20"/>
    <mergeCell ref="G19:G20"/>
    <mergeCell ref="A19:A20"/>
    <mergeCell ref="B19:B20"/>
  </mergeCells>
  <printOptions/>
  <pageMargins left="0.1968503937007874" right="0" top="0" bottom="0" header="0" footer="0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N310"/>
  <sheetViews>
    <sheetView zoomScalePageLayoutView="0" workbookViewId="0" topLeftCell="A49">
      <selection activeCell="G121" sqref="G121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4.7109375" style="1" customWidth="1"/>
    <col min="4" max="4" width="4.8515625" style="1" customWidth="1"/>
    <col min="5" max="5" width="10.7109375" style="1" customWidth="1"/>
    <col min="6" max="6" width="4.421875" style="1" customWidth="1"/>
    <col min="7" max="7" width="53.28125" style="2" customWidth="1"/>
    <col min="8" max="8" width="13.421875" style="68" customWidth="1"/>
    <col min="9" max="14" width="9.140625" style="87" customWidth="1"/>
    <col min="15" max="16384" width="9.140625" style="53" customWidth="1"/>
  </cols>
  <sheetData>
    <row r="1" spans="1:14" ht="18.75">
      <c r="A1" s="208" t="s">
        <v>120</v>
      </c>
      <c r="B1" s="208"/>
      <c r="C1" s="208"/>
      <c r="D1" s="208"/>
      <c r="E1" s="208"/>
      <c r="F1" s="208"/>
      <c r="G1" s="208"/>
      <c r="H1" s="208"/>
      <c r="I1" s="53"/>
      <c r="J1" s="53"/>
      <c r="K1" s="53"/>
      <c r="L1" s="53"/>
      <c r="M1" s="53"/>
      <c r="N1" s="53"/>
    </row>
    <row r="2" spans="1:14" ht="18.75">
      <c r="A2" s="208" t="s">
        <v>113</v>
      </c>
      <c r="B2" s="208"/>
      <c r="C2" s="208"/>
      <c r="D2" s="208"/>
      <c r="E2" s="208"/>
      <c r="F2" s="208"/>
      <c r="G2" s="208"/>
      <c r="H2" s="208"/>
      <c r="I2" s="53"/>
      <c r="J2" s="53"/>
      <c r="K2" s="53"/>
      <c r="L2" s="53"/>
      <c r="M2" s="53"/>
      <c r="N2" s="53"/>
    </row>
    <row r="3" spans="1:14" ht="18.75">
      <c r="A3" s="208" t="s">
        <v>271</v>
      </c>
      <c r="B3" s="208"/>
      <c r="C3" s="208"/>
      <c r="D3" s="208"/>
      <c r="E3" s="208"/>
      <c r="F3" s="208"/>
      <c r="G3" s="208"/>
      <c r="H3" s="208"/>
      <c r="I3" s="53"/>
      <c r="J3" s="53"/>
      <c r="K3" s="53"/>
      <c r="L3" s="53"/>
      <c r="M3" s="53"/>
      <c r="N3" s="53"/>
    </row>
    <row r="4" spans="1:14" ht="18.75">
      <c r="A4" s="208" t="s">
        <v>266</v>
      </c>
      <c r="B4" s="208"/>
      <c r="C4" s="208"/>
      <c r="D4" s="208"/>
      <c r="E4" s="208"/>
      <c r="F4" s="208"/>
      <c r="G4" s="208"/>
      <c r="H4" s="208"/>
      <c r="I4" s="53"/>
      <c r="J4" s="53"/>
      <c r="K4" s="53"/>
      <c r="L4" s="53"/>
      <c r="M4" s="53"/>
      <c r="N4" s="53"/>
    </row>
    <row r="5" spans="1:14" ht="18.75">
      <c r="A5" s="208" t="s">
        <v>449</v>
      </c>
      <c r="B5" s="208"/>
      <c r="C5" s="208"/>
      <c r="D5" s="208"/>
      <c r="E5" s="208"/>
      <c r="F5" s="208"/>
      <c r="G5" s="208"/>
      <c r="H5" s="208"/>
      <c r="I5" s="53"/>
      <c r="J5" s="53"/>
      <c r="K5" s="53"/>
      <c r="L5" s="53"/>
      <c r="M5" s="53"/>
      <c r="N5" s="53"/>
    </row>
    <row r="6" ht="15.75" customHeight="1"/>
    <row r="7" ht="15.75" customHeight="1"/>
    <row r="8" ht="15.75" customHeight="1"/>
    <row r="9" spans="1:14" ht="18.75">
      <c r="A9" s="182" t="s">
        <v>121</v>
      </c>
      <c r="B9" s="182"/>
      <c r="C9" s="182"/>
      <c r="D9" s="182"/>
      <c r="E9" s="182"/>
      <c r="F9" s="182"/>
      <c r="G9" s="182"/>
      <c r="H9" s="182"/>
      <c r="I9" s="74"/>
      <c r="J9" s="53"/>
      <c r="K9" s="53"/>
      <c r="L9" s="53"/>
      <c r="M9" s="53"/>
      <c r="N9" s="53"/>
    </row>
    <row r="10" spans="1:14" ht="18.75">
      <c r="A10" s="182" t="s">
        <v>113</v>
      </c>
      <c r="B10" s="182"/>
      <c r="C10" s="182"/>
      <c r="D10" s="182"/>
      <c r="E10" s="182"/>
      <c r="F10" s="182"/>
      <c r="G10" s="182"/>
      <c r="H10" s="182"/>
      <c r="I10" s="74"/>
      <c r="J10" s="53"/>
      <c r="K10" s="53"/>
      <c r="L10" s="53"/>
      <c r="M10" s="53"/>
      <c r="N10" s="53"/>
    </row>
    <row r="11" spans="1:14" ht="18.75">
      <c r="A11" s="182" t="s">
        <v>266</v>
      </c>
      <c r="B11" s="182"/>
      <c r="C11" s="182"/>
      <c r="D11" s="182"/>
      <c r="E11" s="182"/>
      <c r="F11" s="182"/>
      <c r="G11" s="182"/>
      <c r="H11" s="182"/>
      <c r="I11" s="74"/>
      <c r="J11" s="53"/>
      <c r="K11" s="53"/>
      <c r="L11" s="53"/>
      <c r="M11" s="53"/>
      <c r="N11" s="53"/>
    </row>
    <row r="12" spans="1:14" ht="18.75">
      <c r="A12" s="182" t="s">
        <v>264</v>
      </c>
      <c r="B12" s="182"/>
      <c r="C12" s="182"/>
      <c r="D12" s="182"/>
      <c r="E12" s="182"/>
      <c r="F12" s="182"/>
      <c r="G12" s="182"/>
      <c r="H12" s="182"/>
      <c r="I12" s="74"/>
      <c r="J12" s="53"/>
      <c r="K12" s="53"/>
      <c r="L12" s="53"/>
      <c r="M12" s="53"/>
      <c r="N12" s="53"/>
    </row>
    <row r="13" spans="1:14" ht="18.75">
      <c r="A13" s="182"/>
      <c r="B13" s="182"/>
      <c r="C13" s="182"/>
      <c r="D13" s="182"/>
      <c r="E13" s="182"/>
      <c r="F13" s="182"/>
      <c r="G13" s="182"/>
      <c r="H13" s="182"/>
      <c r="I13" s="74"/>
      <c r="J13" s="53"/>
      <c r="K13" s="53"/>
      <c r="L13" s="53"/>
      <c r="M13" s="53"/>
      <c r="N13" s="53"/>
    </row>
    <row r="14" spans="7:14" ht="15" customHeight="1">
      <c r="G14" s="1"/>
      <c r="H14" s="3"/>
      <c r="I14" s="4"/>
      <c r="J14" s="53"/>
      <c r="K14" s="53"/>
      <c r="L14" s="53"/>
      <c r="M14" s="53"/>
      <c r="N14" s="53"/>
    </row>
    <row r="15" spans="7:14" ht="15" customHeight="1">
      <c r="G15" s="1"/>
      <c r="H15" s="2"/>
      <c r="I15" s="5"/>
      <c r="J15" s="53"/>
      <c r="K15" s="53"/>
      <c r="L15" s="53"/>
      <c r="M15" s="53"/>
      <c r="N15" s="53"/>
    </row>
    <row r="16" spans="1:14" ht="45.75" customHeight="1">
      <c r="A16" s="216" t="s">
        <v>251</v>
      </c>
      <c r="B16" s="216"/>
      <c r="C16" s="216"/>
      <c r="D16" s="216"/>
      <c r="E16" s="216"/>
      <c r="F16" s="216"/>
      <c r="G16" s="216"/>
      <c r="H16" s="216"/>
      <c r="I16" s="216"/>
      <c r="J16" s="53"/>
      <c r="K16" s="53"/>
      <c r="L16" s="53"/>
      <c r="M16" s="53"/>
      <c r="N16" s="53"/>
    </row>
    <row r="17" spans="1:8" ht="10.5" customHeight="1">
      <c r="A17" s="6"/>
      <c r="B17" s="6"/>
      <c r="C17" s="6"/>
      <c r="D17" s="6"/>
      <c r="E17" s="6"/>
      <c r="F17" s="6"/>
      <c r="G17" s="6"/>
      <c r="H17" s="7"/>
    </row>
    <row r="18" spans="1:8" ht="15" customHeight="1">
      <c r="A18" s="8"/>
      <c r="B18" s="8"/>
      <c r="G18" s="9"/>
      <c r="H18" s="10" t="s">
        <v>47</v>
      </c>
    </row>
    <row r="19" spans="1:8" ht="12.75" customHeight="1">
      <c r="A19" s="184" t="s">
        <v>48</v>
      </c>
      <c r="B19" s="221" t="s">
        <v>67</v>
      </c>
      <c r="C19" s="217" t="s">
        <v>3</v>
      </c>
      <c r="D19" s="217" t="s">
        <v>4</v>
      </c>
      <c r="E19" s="217" t="s">
        <v>23</v>
      </c>
      <c r="F19" s="217" t="s">
        <v>24</v>
      </c>
      <c r="G19" s="218" t="s">
        <v>2</v>
      </c>
      <c r="H19" s="220" t="s">
        <v>5</v>
      </c>
    </row>
    <row r="20" spans="1:8" ht="29.25" customHeight="1">
      <c r="A20" s="184"/>
      <c r="B20" s="222"/>
      <c r="C20" s="217"/>
      <c r="D20" s="217"/>
      <c r="E20" s="217"/>
      <c r="F20" s="217"/>
      <c r="G20" s="219"/>
      <c r="H20" s="220"/>
    </row>
    <row r="21" spans="1:14" s="60" customFormat="1" ht="12" customHeight="1">
      <c r="A21" s="41" t="s">
        <v>6</v>
      </c>
      <c r="B21" s="41" t="s">
        <v>247</v>
      </c>
      <c r="C21" s="42" t="s">
        <v>13</v>
      </c>
      <c r="D21" s="42" t="s">
        <v>28</v>
      </c>
      <c r="E21" s="42" t="s">
        <v>15</v>
      </c>
      <c r="F21" s="42" t="s">
        <v>18</v>
      </c>
      <c r="G21" s="43" t="s">
        <v>21</v>
      </c>
      <c r="H21" s="88" t="s">
        <v>248</v>
      </c>
      <c r="I21" s="89"/>
      <c r="J21" s="89"/>
      <c r="K21" s="89"/>
      <c r="L21" s="89"/>
      <c r="M21" s="89"/>
      <c r="N21" s="89"/>
    </row>
    <row r="22" spans="1:14" s="60" customFormat="1" ht="24" customHeight="1">
      <c r="A22" s="26">
        <v>1</v>
      </c>
      <c r="B22" s="8">
        <v>941</v>
      </c>
      <c r="C22" s="20"/>
      <c r="D22" s="16"/>
      <c r="E22" s="20"/>
      <c r="F22" s="16"/>
      <c r="G22" s="12" t="s">
        <v>1</v>
      </c>
      <c r="H22" s="25">
        <f>H23+H75+H84+H93+H124+H268+H288+H303</f>
        <v>220700.11194000003</v>
      </c>
      <c r="I22" s="89"/>
      <c r="J22" s="89"/>
      <c r="K22" s="89"/>
      <c r="L22" s="89"/>
      <c r="M22" s="89"/>
      <c r="N22" s="89"/>
    </row>
    <row r="23" spans="1:14" s="61" customFormat="1" ht="13.5">
      <c r="A23" s="19"/>
      <c r="B23" s="84">
        <v>941</v>
      </c>
      <c r="C23" s="105" t="s">
        <v>7</v>
      </c>
      <c r="D23" s="24"/>
      <c r="E23" s="11"/>
      <c r="F23" s="24"/>
      <c r="G23" s="12" t="s">
        <v>49</v>
      </c>
      <c r="H23" s="113">
        <f>H24+H34+H54+H60+H48</f>
        <v>16140.28117</v>
      </c>
      <c r="I23" s="90"/>
      <c r="J23" s="90"/>
      <c r="K23" s="90"/>
      <c r="L23" s="90"/>
      <c r="M23" s="90"/>
      <c r="N23" s="90"/>
    </row>
    <row r="24" spans="1:14" s="62" customFormat="1" ht="25.5">
      <c r="A24" s="13"/>
      <c r="B24" s="16" t="s">
        <v>0</v>
      </c>
      <c r="C24" s="14" t="s">
        <v>7</v>
      </c>
      <c r="D24" s="15" t="s">
        <v>12</v>
      </c>
      <c r="E24" s="14"/>
      <c r="F24" s="16"/>
      <c r="G24" s="17" t="s">
        <v>29</v>
      </c>
      <c r="H24" s="114">
        <f>H25</f>
        <v>2247.83965</v>
      </c>
      <c r="I24" s="91"/>
      <c r="J24" s="91"/>
      <c r="K24" s="91"/>
      <c r="L24" s="91"/>
      <c r="M24" s="91"/>
      <c r="N24" s="91"/>
    </row>
    <row r="25" spans="1:14" s="62" customFormat="1" ht="12.75">
      <c r="A25" s="34"/>
      <c r="B25" s="16" t="s">
        <v>0</v>
      </c>
      <c r="C25" s="20" t="s">
        <v>7</v>
      </c>
      <c r="D25" s="16" t="s">
        <v>12</v>
      </c>
      <c r="E25" s="20" t="s">
        <v>128</v>
      </c>
      <c r="F25" s="16"/>
      <c r="G25" s="21" t="s">
        <v>46</v>
      </c>
      <c r="H25" s="109">
        <f>H26</f>
        <v>2247.83965</v>
      </c>
      <c r="I25" s="91"/>
      <c r="J25" s="91"/>
      <c r="K25" s="91"/>
      <c r="L25" s="91"/>
      <c r="M25" s="91"/>
      <c r="N25" s="91"/>
    </row>
    <row r="26" spans="1:14" s="62" customFormat="1" ht="12.75">
      <c r="A26" s="13"/>
      <c r="B26" s="16" t="s">
        <v>0</v>
      </c>
      <c r="C26" s="20" t="s">
        <v>7</v>
      </c>
      <c r="D26" s="16" t="s">
        <v>12</v>
      </c>
      <c r="E26" s="20" t="s">
        <v>128</v>
      </c>
      <c r="F26" s="16"/>
      <c r="G26" s="21" t="s">
        <v>46</v>
      </c>
      <c r="H26" s="109">
        <f>H27</f>
        <v>2247.83965</v>
      </c>
      <c r="I26" s="91"/>
      <c r="J26" s="91"/>
      <c r="K26" s="91"/>
      <c r="L26" s="91"/>
      <c r="M26" s="91"/>
      <c r="N26" s="91"/>
    </row>
    <row r="27" spans="1:14" s="62" customFormat="1" ht="12.75">
      <c r="A27" s="34"/>
      <c r="B27" s="16" t="s">
        <v>0</v>
      </c>
      <c r="C27" s="20" t="s">
        <v>7</v>
      </c>
      <c r="D27" s="16" t="s">
        <v>12</v>
      </c>
      <c r="E27" s="20" t="s">
        <v>128</v>
      </c>
      <c r="F27" s="16"/>
      <c r="G27" s="21" t="s">
        <v>46</v>
      </c>
      <c r="H27" s="109">
        <f>H28</f>
        <v>2247.83965</v>
      </c>
      <c r="I27" s="91"/>
      <c r="J27" s="91"/>
      <c r="K27" s="91"/>
      <c r="L27" s="91"/>
      <c r="M27" s="91"/>
      <c r="N27" s="91"/>
    </row>
    <row r="28" spans="1:14" s="62" customFormat="1" ht="12.75">
      <c r="A28" s="34"/>
      <c r="B28" s="16" t="s">
        <v>0</v>
      </c>
      <c r="C28" s="20" t="s">
        <v>7</v>
      </c>
      <c r="D28" s="16" t="s">
        <v>12</v>
      </c>
      <c r="E28" s="20" t="s">
        <v>129</v>
      </c>
      <c r="F28" s="16"/>
      <c r="G28" s="21" t="s">
        <v>27</v>
      </c>
      <c r="H28" s="109">
        <f>H29+H30</f>
        <v>2247.83965</v>
      </c>
      <c r="I28" s="91"/>
      <c r="J28" s="91"/>
      <c r="K28" s="91"/>
      <c r="L28" s="91"/>
      <c r="M28" s="91"/>
      <c r="N28" s="91"/>
    </row>
    <row r="29" spans="1:8" ht="51">
      <c r="A29" s="34"/>
      <c r="B29" s="16" t="s">
        <v>0</v>
      </c>
      <c r="C29" s="20" t="s">
        <v>7</v>
      </c>
      <c r="D29" s="16" t="s">
        <v>12</v>
      </c>
      <c r="E29" s="20" t="s">
        <v>129</v>
      </c>
      <c r="F29" s="16" t="s">
        <v>34</v>
      </c>
      <c r="G29" s="21" t="s">
        <v>33</v>
      </c>
      <c r="H29" s="106">
        <v>2223.83965</v>
      </c>
    </row>
    <row r="30" spans="1:8" ht="25.5">
      <c r="A30" s="34"/>
      <c r="B30" s="16" t="s">
        <v>0</v>
      </c>
      <c r="C30" s="20" t="s">
        <v>7</v>
      </c>
      <c r="D30" s="16" t="s">
        <v>12</v>
      </c>
      <c r="E30" s="20" t="s">
        <v>129</v>
      </c>
      <c r="F30" s="16" t="s">
        <v>35</v>
      </c>
      <c r="G30" s="21" t="s">
        <v>203</v>
      </c>
      <c r="H30" s="106">
        <v>24</v>
      </c>
    </row>
    <row r="31" spans="1:14" s="62" customFormat="1" ht="25.5" hidden="1">
      <c r="A31" s="13"/>
      <c r="B31" s="16" t="s">
        <v>0</v>
      </c>
      <c r="C31" s="20" t="s">
        <v>7</v>
      </c>
      <c r="D31" s="16" t="s">
        <v>12</v>
      </c>
      <c r="E31" s="20" t="s">
        <v>129</v>
      </c>
      <c r="F31" s="16" t="s">
        <v>204</v>
      </c>
      <c r="G31" s="21" t="s">
        <v>205</v>
      </c>
      <c r="H31" s="92">
        <v>0</v>
      </c>
      <c r="I31" s="91"/>
      <c r="J31" s="91"/>
      <c r="K31" s="91"/>
      <c r="L31" s="91"/>
      <c r="M31" s="91"/>
      <c r="N31" s="91"/>
    </row>
    <row r="32" spans="1:14" s="62" customFormat="1" ht="25.5" hidden="1">
      <c r="A32" s="13"/>
      <c r="B32" s="16" t="s">
        <v>0</v>
      </c>
      <c r="C32" s="20" t="s">
        <v>7</v>
      </c>
      <c r="D32" s="16" t="s">
        <v>12</v>
      </c>
      <c r="E32" s="20" t="s">
        <v>129</v>
      </c>
      <c r="F32" s="16" t="s">
        <v>206</v>
      </c>
      <c r="G32" s="21" t="s">
        <v>207</v>
      </c>
      <c r="H32" s="93">
        <v>0</v>
      </c>
      <c r="I32" s="91"/>
      <c r="J32" s="91"/>
      <c r="K32" s="91"/>
      <c r="L32" s="91"/>
      <c r="M32" s="91"/>
      <c r="N32" s="91"/>
    </row>
    <row r="33" spans="1:14" s="62" customFormat="1" ht="25.5" hidden="1">
      <c r="A33" s="13"/>
      <c r="B33" s="16" t="s">
        <v>0</v>
      </c>
      <c r="C33" s="20" t="s">
        <v>7</v>
      </c>
      <c r="D33" s="16" t="s">
        <v>12</v>
      </c>
      <c r="E33" s="20" t="s">
        <v>129</v>
      </c>
      <c r="F33" s="16" t="s">
        <v>206</v>
      </c>
      <c r="G33" s="21" t="s">
        <v>207</v>
      </c>
      <c r="H33" s="92">
        <v>0</v>
      </c>
      <c r="I33" s="91"/>
      <c r="J33" s="91"/>
      <c r="K33" s="91"/>
      <c r="L33" s="91"/>
      <c r="M33" s="91"/>
      <c r="N33" s="91"/>
    </row>
    <row r="34" spans="1:14" s="62" customFormat="1" ht="38.25">
      <c r="A34" s="33"/>
      <c r="B34" s="16" t="s">
        <v>0</v>
      </c>
      <c r="C34" s="14" t="s">
        <v>7</v>
      </c>
      <c r="D34" s="15" t="s">
        <v>9</v>
      </c>
      <c r="E34" s="14"/>
      <c r="F34" s="15"/>
      <c r="G34" s="17" t="s">
        <v>51</v>
      </c>
      <c r="H34" s="107">
        <f>H35</f>
        <v>7818.9619600000005</v>
      </c>
      <c r="I34" s="91"/>
      <c r="J34" s="91"/>
      <c r="K34" s="91"/>
      <c r="L34" s="91"/>
      <c r="M34" s="91"/>
      <c r="N34" s="91"/>
    </row>
    <row r="35" spans="1:14" s="62" customFormat="1" ht="12.75">
      <c r="A35" s="34"/>
      <c r="B35" s="16" t="s">
        <v>0</v>
      </c>
      <c r="C35" s="20" t="s">
        <v>7</v>
      </c>
      <c r="D35" s="16" t="s">
        <v>9</v>
      </c>
      <c r="E35" s="20" t="s">
        <v>128</v>
      </c>
      <c r="F35" s="16"/>
      <c r="G35" s="21" t="s">
        <v>46</v>
      </c>
      <c r="H35" s="106">
        <f>H36</f>
        <v>7818.9619600000005</v>
      </c>
      <c r="I35" s="91"/>
      <c r="J35" s="91"/>
      <c r="K35" s="91"/>
      <c r="L35" s="91"/>
      <c r="M35" s="91"/>
      <c r="N35" s="91"/>
    </row>
    <row r="36" spans="1:14" s="62" customFormat="1" ht="12.75">
      <c r="A36" s="13"/>
      <c r="B36" s="16" t="s">
        <v>0</v>
      </c>
      <c r="C36" s="20" t="s">
        <v>7</v>
      </c>
      <c r="D36" s="16" t="s">
        <v>9</v>
      </c>
      <c r="E36" s="20" t="s">
        <v>128</v>
      </c>
      <c r="F36" s="16"/>
      <c r="G36" s="21" t="s">
        <v>46</v>
      </c>
      <c r="H36" s="106">
        <f>H37</f>
        <v>7818.9619600000005</v>
      </c>
      <c r="I36" s="91"/>
      <c r="J36" s="91"/>
      <c r="K36" s="91"/>
      <c r="L36" s="91"/>
      <c r="M36" s="91"/>
      <c r="N36" s="91"/>
    </row>
    <row r="37" spans="1:14" s="62" customFormat="1" ht="12.75">
      <c r="A37" s="34"/>
      <c r="B37" s="16" t="s">
        <v>0</v>
      </c>
      <c r="C37" s="20" t="s">
        <v>7</v>
      </c>
      <c r="D37" s="16" t="s">
        <v>9</v>
      </c>
      <c r="E37" s="20" t="s">
        <v>128</v>
      </c>
      <c r="F37" s="16"/>
      <c r="G37" s="21" t="s">
        <v>46</v>
      </c>
      <c r="H37" s="106">
        <f>H38</f>
        <v>7818.9619600000005</v>
      </c>
      <c r="I37" s="91"/>
      <c r="J37" s="91"/>
      <c r="K37" s="91"/>
      <c r="L37" s="91"/>
      <c r="M37" s="91"/>
      <c r="N37" s="91"/>
    </row>
    <row r="38" spans="1:14" s="62" customFormat="1" ht="12.75">
      <c r="A38" s="34"/>
      <c r="B38" s="16" t="s">
        <v>0</v>
      </c>
      <c r="C38" s="20" t="s">
        <v>7</v>
      </c>
      <c r="D38" s="16" t="s">
        <v>9</v>
      </c>
      <c r="E38" s="20" t="s">
        <v>130</v>
      </c>
      <c r="F38" s="16"/>
      <c r="G38" s="21" t="s">
        <v>78</v>
      </c>
      <c r="H38" s="106">
        <f>H39+H46+H47</f>
        <v>7818.9619600000005</v>
      </c>
      <c r="I38" s="91"/>
      <c r="J38" s="91"/>
      <c r="K38" s="91"/>
      <c r="L38" s="91"/>
      <c r="M38" s="91"/>
      <c r="N38" s="91"/>
    </row>
    <row r="39" spans="1:14" s="62" customFormat="1" ht="51">
      <c r="A39" s="34"/>
      <c r="B39" s="16" t="s">
        <v>0</v>
      </c>
      <c r="C39" s="20" t="s">
        <v>7</v>
      </c>
      <c r="D39" s="16" t="s">
        <v>9</v>
      </c>
      <c r="E39" s="20" t="s">
        <v>130</v>
      </c>
      <c r="F39" s="16" t="s">
        <v>34</v>
      </c>
      <c r="G39" s="21" t="s">
        <v>33</v>
      </c>
      <c r="H39" s="106">
        <v>5868.86584</v>
      </c>
      <c r="I39" s="91"/>
      <c r="J39" s="91"/>
      <c r="K39" s="91"/>
      <c r="L39" s="91"/>
      <c r="M39" s="91"/>
      <c r="N39" s="91"/>
    </row>
    <row r="40" spans="1:14" s="62" customFormat="1" ht="25.5" hidden="1">
      <c r="A40" s="13"/>
      <c r="B40" s="16" t="s">
        <v>0</v>
      </c>
      <c r="C40" s="20" t="s">
        <v>7</v>
      </c>
      <c r="D40" s="16" t="s">
        <v>9</v>
      </c>
      <c r="E40" s="20" t="s">
        <v>130</v>
      </c>
      <c r="F40" s="16" t="s">
        <v>195</v>
      </c>
      <c r="G40" s="21" t="s">
        <v>196</v>
      </c>
      <c r="H40" s="92">
        <v>0</v>
      </c>
      <c r="I40" s="91"/>
      <c r="J40" s="91"/>
      <c r="K40" s="91"/>
      <c r="L40" s="91"/>
      <c r="M40" s="91"/>
      <c r="N40" s="91"/>
    </row>
    <row r="41" spans="1:14" s="62" customFormat="1" ht="12.75" hidden="1">
      <c r="A41" s="13"/>
      <c r="B41" s="16" t="s">
        <v>0</v>
      </c>
      <c r="C41" s="20" t="s">
        <v>7</v>
      </c>
      <c r="D41" s="16" t="s">
        <v>9</v>
      </c>
      <c r="E41" s="20" t="s">
        <v>130</v>
      </c>
      <c r="F41" s="16" t="s">
        <v>197</v>
      </c>
      <c r="G41" s="21" t="s">
        <v>198</v>
      </c>
      <c r="H41" s="92">
        <v>0</v>
      </c>
      <c r="I41" s="91"/>
      <c r="J41" s="91"/>
      <c r="K41" s="91"/>
      <c r="L41" s="91"/>
      <c r="M41" s="91"/>
      <c r="N41" s="91"/>
    </row>
    <row r="42" spans="1:14" s="62" customFormat="1" ht="25.5" hidden="1">
      <c r="A42" s="13"/>
      <c r="B42" s="16" t="s">
        <v>0</v>
      </c>
      <c r="C42" s="20" t="s">
        <v>7</v>
      </c>
      <c r="D42" s="16" t="s">
        <v>9</v>
      </c>
      <c r="E42" s="20" t="s">
        <v>130</v>
      </c>
      <c r="F42" s="16" t="s">
        <v>199</v>
      </c>
      <c r="G42" s="21" t="s">
        <v>200</v>
      </c>
      <c r="H42" s="92">
        <v>0</v>
      </c>
      <c r="I42" s="91"/>
      <c r="J42" s="91"/>
      <c r="K42" s="91"/>
      <c r="L42" s="91"/>
      <c r="M42" s="91"/>
      <c r="N42" s="91"/>
    </row>
    <row r="43" spans="1:14" s="62" customFormat="1" ht="25.5" hidden="1">
      <c r="A43" s="13"/>
      <c r="B43" s="16" t="s">
        <v>0</v>
      </c>
      <c r="C43" s="20" t="s">
        <v>7</v>
      </c>
      <c r="D43" s="16" t="s">
        <v>9</v>
      </c>
      <c r="E43" s="20" t="s">
        <v>130</v>
      </c>
      <c r="F43" s="16" t="s">
        <v>199</v>
      </c>
      <c r="G43" s="21" t="s">
        <v>200</v>
      </c>
      <c r="H43" s="92">
        <f>8420-8420</f>
        <v>0</v>
      </c>
      <c r="I43" s="91"/>
      <c r="J43" s="91"/>
      <c r="K43" s="91"/>
      <c r="L43" s="91"/>
      <c r="M43" s="91"/>
      <c r="N43" s="91"/>
    </row>
    <row r="44" spans="1:14" s="62" customFormat="1" ht="25.5" hidden="1">
      <c r="A44" s="13"/>
      <c r="B44" s="16" t="s">
        <v>0</v>
      </c>
      <c r="C44" s="20" t="s">
        <v>7</v>
      </c>
      <c r="D44" s="16" t="s">
        <v>9</v>
      </c>
      <c r="E44" s="20" t="s">
        <v>130</v>
      </c>
      <c r="F44" s="16" t="s">
        <v>199</v>
      </c>
      <c r="G44" s="21" t="s">
        <v>200</v>
      </c>
      <c r="H44" s="92">
        <v>0</v>
      </c>
      <c r="I44" s="91"/>
      <c r="J44" s="91"/>
      <c r="K44" s="91"/>
      <c r="L44" s="91"/>
      <c r="M44" s="91"/>
      <c r="N44" s="91"/>
    </row>
    <row r="45" spans="1:14" s="62" customFormat="1" ht="38.25" hidden="1">
      <c r="A45" s="13"/>
      <c r="B45" s="16" t="s">
        <v>0</v>
      </c>
      <c r="C45" s="20" t="s">
        <v>7</v>
      </c>
      <c r="D45" s="16" t="s">
        <v>9</v>
      </c>
      <c r="E45" s="20" t="s">
        <v>130</v>
      </c>
      <c r="F45" s="16" t="s">
        <v>201</v>
      </c>
      <c r="G45" s="21" t="s">
        <v>202</v>
      </c>
      <c r="H45" s="92">
        <v>0</v>
      </c>
      <c r="I45" s="91"/>
      <c r="J45" s="91"/>
      <c r="K45" s="91"/>
      <c r="L45" s="91"/>
      <c r="M45" s="91"/>
      <c r="N45" s="91"/>
    </row>
    <row r="46" spans="1:14" s="62" customFormat="1" ht="25.5">
      <c r="A46" s="34"/>
      <c r="B46" s="16" t="s">
        <v>0</v>
      </c>
      <c r="C46" s="20" t="s">
        <v>7</v>
      </c>
      <c r="D46" s="16" t="s">
        <v>9</v>
      </c>
      <c r="E46" s="20" t="s">
        <v>130</v>
      </c>
      <c r="F46" s="16" t="s">
        <v>35</v>
      </c>
      <c r="G46" s="21" t="s">
        <v>203</v>
      </c>
      <c r="H46" s="106">
        <v>1741.55345</v>
      </c>
      <c r="I46" s="91"/>
      <c r="J46" s="91"/>
      <c r="K46" s="91"/>
      <c r="L46" s="91"/>
      <c r="M46" s="91"/>
      <c r="N46" s="91"/>
    </row>
    <row r="47" spans="1:14" s="62" customFormat="1" ht="12.75">
      <c r="A47" s="34"/>
      <c r="B47" s="16" t="s">
        <v>0</v>
      </c>
      <c r="C47" s="20" t="s">
        <v>7</v>
      </c>
      <c r="D47" s="16" t="s">
        <v>9</v>
      </c>
      <c r="E47" s="20" t="s">
        <v>130</v>
      </c>
      <c r="F47" s="16" t="s">
        <v>37</v>
      </c>
      <c r="G47" s="21" t="s">
        <v>36</v>
      </c>
      <c r="H47" s="106">
        <v>208.54267</v>
      </c>
      <c r="I47" s="91"/>
      <c r="J47" s="91"/>
      <c r="K47" s="91"/>
      <c r="L47" s="91"/>
      <c r="M47" s="91"/>
      <c r="N47" s="91"/>
    </row>
    <row r="48" spans="1:14" s="104" customFormat="1" ht="12.75">
      <c r="A48" s="115"/>
      <c r="B48" s="16" t="s">
        <v>0</v>
      </c>
      <c r="C48" s="14" t="s">
        <v>7</v>
      </c>
      <c r="D48" s="15" t="s">
        <v>40</v>
      </c>
      <c r="E48" s="14"/>
      <c r="F48" s="15"/>
      <c r="G48" s="17" t="s">
        <v>244</v>
      </c>
      <c r="H48" s="18">
        <f>H49</f>
        <v>211.5</v>
      </c>
      <c r="I48" s="103"/>
      <c r="J48" s="103"/>
      <c r="K48" s="103"/>
      <c r="L48" s="103"/>
      <c r="M48" s="103"/>
      <c r="N48" s="103"/>
    </row>
    <row r="49" spans="1:14" s="62" customFormat="1" ht="12.75">
      <c r="A49" s="13"/>
      <c r="B49" s="16" t="s">
        <v>0</v>
      </c>
      <c r="C49" s="20" t="s">
        <v>7</v>
      </c>
      <c r="D49" s="16" t="s">
        <v>40</v>
      </c>
      <c r="E49" s="20" t="s">
        <v>128</v>
      </c>
      <c r="F49" s="16"/>
      <c r="G49" s="21" t="s">
        <v>46</v>
      </c>
      <c r="H49" s="22">
        <f>H50</f>
        <v>211.5</v>
      </c>
      <c r="I49" s="91"/>
      <c r="J49" s="91"/>
      <c r="K49" s="91"/>
      <c r="L49" s="91"/>
      <c r="M49" s="91"/>
      <c r="N49" s="91"/>
    </row>
    <row r="50" spans="1:14" s="62" customFormat="1" ht="12.75">
      <c r="A50" s="13"/>
      <c r="B50" s="16" t="s">
        <v>0</v>
      </c>
      <c r="C50" s="20" t="s">
        <v>7</v>
      </c>
      <c r="D50" s="16" t="s">
        <v>40</v>
      </c>
      <c r="E50" s="20" t="s">
        <v>128</v>
      </c>
      <c r="F50" s="16"/>
      <c r="G50" s="21" t="s">
        <v>46</v>
      </c>
      <c r="H50" s="22">
        <f>H51</f>
        <v>211.5</v>
      </c>
      <c r="I50" s="91"/>
      <c r="J50" s="91"/>
      <c r="K50" s="91"/>
      <c r="L50" s="91"/>
      <c r="M50" s="91"/>
      <c r="N50" s="91"/>
    </row>
    <row r="51" spans="1:14" s="62" customFormat="1" ht="12.75">
      <c r="A51" s="13"/>
      <c r="B51" s="16" t="s">
        <v>0</v>
      </c>
      <c r="C51" s="20" t="s">
        <v>7</v>
      </c>
      <c r="D51" s="16" t="s">
        <v>40</v>
      </c>
      <c r="E51" s="20" t="s">
        <v>128</v>
      </c>
      <c r="F51" s="16"/>
      <c r="G51" s="21" t="s">
        <v>46</v>
      </c>
      <c r="H51" s="22">
        <f>H52</f>
        <v>211.5</v>
      </c>
      <c r="I51" s="91"/>
      <c r="J51" s="91"/>
      <c r="K51" s="91"/>
      <c r="L51" s="91"/>
      <c r="M51" s="91"/>
      <c r="N51" s="91"/>
    </row>
    <row r="52" spans="1:14" s="62" customFormat="1" ht="12.75">
      <c r="A52" s="13"/>
      <c r="B52" s="16" t="s">
        <v>0</v>
      </c>
      <c r="C52" s="20" t="s">
        <v>7</v>
      </c>
      <c r="D52" s="16" t="s">
        <v>40</v>
      </c>
      <c r="E52" s="20" t="s">
        <v>245</v>
      </c>
      <c r="F52" s="16"/>
      <c r="G52" s="101" t="s">
        <v>272</v>
      </c>
      <c r="H52" s="22">
        <f>H53</f>
        <v>211.5</v>
      </c>
      <c r="I52" s="91"/>
      <c r="J52" s="91"/>
      <c r="K52" s="91"/>
      <c r="L52" s="91"/>
      <c r="M52" s="91"/>
      <c r="N52" s="91"/>
    </row>
    <row r="53" spans="1:14" s="62" customFormat="1" ht="12.75">
      <c r="A53" s="13"/>
      <c r="B53" s="16" t="s">
        <v>0</v>
      </c>
      <c r="C53" s="20" t="s">
        <v>7</v>
      </c>
      <c r="D53" s="16" t="s">
        <v>40</v>
      </c>
      <c r="E53" s="20" t="s">
        <v>245</v>
      </c>
      <c r="F53" s="16" t="s">
        <v>37</v>
      </c>
      <c r="G53" s="21" t="s">
        <v>36</v>
      </c>
      <c r="H53" s="22">
        <v>211.5</v>
      </c>
      <c r="I53" s="91"/>
      <c r="J53" s="91"/>
      <c r="K53" s="91"/>
      <c r="L53" s="91"/>
      <c r="M53" s="91"/>
      <c r="N53" s="91"/>
    </row>
    <row r="54" spans="1:14" s="63" customFormat="1" ht="12.75">
      <c r="A54" s="34"/>
      <c r="B54" s="16" t="s">
        <v>0</v>
      </c>
      <c r="C54" s="14" t="s">
        <v>7</v>
      </c>
      <c r="D54" s="15" t="s">
        <v>22</v>
      </c>
      <c r="E54" s="14"/>
      <c r="F54" s="16"/>
      <c r="G54" s="17" t="s">
        <v>25</v>
      </c>
      <c r="H54" s="107">
        <f>H55</f>
        <v>50</v>
      </c>
      <c r="I54" s="94"/>
      <c r="J54" s="94"/>
      <c r="K54" s="94"/>
      <c r="L54" s="94"/>
      <c r="M54" s="94"/>
      <c r="N54" s="94"/>
    </row>
    <row r="55" spans="1:14" s="62" customFormat="1" ht="12.75">
      <c r="A55" s="34"/>
      <c r="B55" s="16" t="s">
        <v>0</v>
      </c>
      <c r="C55" s="20" t="s">
        <v>7</v>
      </c>
      <c r="D55" s="16" t="s">
        <v>22</v>
      </c>
      <c r="E55" s="20" t="s">
        <v>128</v>
      </c>
      <c r="F55" s="16"/>
      <c r="G55" s="21" t="s">
        <v>46</v>
      </c>
      <c r="H55" s="106">
        <f>H56</f>
        <v>50</v>
      </c>
      <c r="I55" s="91"/>
      <c r="J55" s="91"/>
      <c r="K55" s="91"/>
      <c r="L55" s="91"/>
      <c r="M55" s="91"/>
      <c r="N55" s="91"/>
    </row>
    <row r="56" spans="1:14" s="62" customFormat="1" ht="12.75">
      <c r="A56" s="13"/>
      <c r="B56" s="16" t="s">
        <v>0</v>
      </c>
      <c r="C56" s="20" t="s">
        <v>7</v>
      </c>
      <c r="D56" s="16" t="s">
        <v>22</v>
      </c>
      <c r="E56" s="20" t="s">
        <v>128</v>
      </c>
      <c r="F56" s="16"/>
      <c r="G56" s="21" t="s">
        <v>46</v>
      </c>
      <c r="H56" s="106">
        <f>H57</f>
        <v>50</v>
      </c>
      <c r="I56" s="91"/>
      <c r="J56" s="91"/>
      <c r="K56" s="91"/>
      <c r="L56" s="91"/>
      <c r="M56" s="91"/>
      <c r="N56" s="91"/>
    </row>
    <row r="57" spans="1:14" s="62" customFormat="1" ht="12.75">
      <c r="A57" s="34"/>
      <c r="B57" s="16" t="s">
        <v>0</v>
      </c>
      <c r="C57" s="20" t="s">
        <v>7</v>
      </c>
      <c r="D57" s="16" t="s">
        <v>22</v>
      </c>
      <c r="E57" s="20" t="s">
        <v>128</v>
      </c>
      <c r="F57" s="16"/>
      <c r="G57" s="21" t="s">
        <v>46</v>
      </c>
      <c r="H57" s="106">
        <f>H58</f>
        <v>50</v>
      </c>
      <c r="I57" s="91"/>
      <c r="J57" s="91"/>
      <c r="K57" s="91"/>
      <c r="L57" s="91"/>
      <c r="M57" s="91"/>
      <c r="N57" s="91"/>
    </row>
    <row r="58" spans="1:14" s="62" customFormat="1" ht="12.75">
      <c r="A58" s="34"/>
      <c r="B58" s="16" t="s">
        <v>0</v>
      </c>
      <c r="C58" s="20" t="s">
        <v>7</v>
      </c>
      <c r="D58" s="16" t="s">
        <v>22</v>
      </c>
      <c r="E58" s="20" t="s">
        <v>131</v>
      </c>
      <c r="F58" s="16"/>
      <c r="G58" s="21" t="s">
        <v>64</v>
      </c>
      <c r="H58" s="106">
        <f>H59</f>
        <v>50</v>
      </c>
      <c r="I58" s="91"/>
      <c r="J58" s="91"/>
      <c r="K58" s="91"/>
      <c r="L58" s="91"/>
      <c r="M58" s="91"/>
      <c r="N58" s="91"/>
    </row>
    <row r="59" spans="1:14" s="62" customFormat="1" ht="12.75">
      <c r="A59" s="34"/>
      <c r="B59" s="16" t="s">
        <v>0</v>
      </c>
      <c r="C59" s="20" t="s">
        <v>7</v>
      </c>
      <c r="D59" s="16" t="s">
        <v>22</v>
      </c>
      <c r="E59" s="20" t="s">
        <v>131</v>
      </c>
      <c r="F59" s="16" t="s">
        <v>37</v>
      </c>
      <c r="G59" s="21" t="s">
        <v>36</v>
      </c>
      <c r="H59" s="106">
        <v>50</v>
      </c>
      <c r="I59" s="91"/>
      <c r="J59" s="91"/>
      <c r="K59" s="91"/>
      <c r="L59" s="91"/>
      <c r="M59" s="91"/>
      <c r="N59" s="91"/>
    </row>
    <row r="60" spans="1:14" s="62" customFormat="1" ht="12.75">
      <c r="A60" s="33"/>
      <c r="B60" s="16" t="s">
        <v>0</v>
      </c>
      <c r="C60" s="14" t="s">
        <v>7</v>
      </c>
      <c r="D60" s="15" t="s">
        <v>30</v>
      </c>
      <c r="E60" s="14"/>
      <c r="F60" s="15"/>
      <c r="G60" s="17" t="s">
        <v>10</v>
      </c>
      <c r="H60" s="107">
        <f>H61+H66</f>
        <v>5811.97956</v>
      </c>
      <c r="I60" s="91"/>
      <c r="J60" s="91"/>
      <c r="K60" s="91"/>
      <c r="L60" s="91"/>
      <c r="M60" s="91"/>
      <c r="N60" s="91"/>
    </row>
    <row r="61" spans="1:14" s="62" customFormat="1" ht="48">
      <c r="A61" s="34"/>
      <c r="B61" s="16" t="s">
        <v>0</v>
      </c>
      <c r="C61" s="20" t="s">
        <v>7</v>
      </c>
      <c r="D61" s="16" t="s">
        <v>30</v>
      </c>
      <c r="E61" s="20" t="s">
        <v>132</v>
      </c>
      <c r="F61" s="16"/>
      <c r="G61" s="27" t="s">
        <v>127</v>
      </c>
      <c r="H61" s="106">
        <f>H62</f>
        <v>3</v>
      </c>
      <c r="I61" s="91"/>
      <c r="J61" s="91"/>
      <c r="K61" s="91"/>
      <c r="L61" s="91"/>
      <c r="M61" s="91"/>
      <c r="N61" s="91"/>
    </row>
    <row r="62" spans="1:14" s="62" customFormat="1" ht="25.5">
      <c r="A62" s="34"/>
      <c r="B62" s="16" t="s">
        <v>0</v>
      </c>
      <c r="C62" s="20" t="s">
        <v>7</v>
      </c>
      <c r="D62" s="16" t="s">
        <v>30</v>
      </c>
      <c r="E62" s="20" t="s">
        <v>133</v>
      </c>
      <c r="F62" s="16"/>
      <c r="G62" s="21" t="s">
        <v>134</v>
      </c>
      <c r="H62" s="106">
        <f>H63</f>
        <v>3</v>
      </c>
      <c r="I62" s="91"/>
      <c r="J62" s="91"/>
      <c r="K62" s="91"/>
      <c r="L62" s="91"/>
      <c r="M62" s="91"/>
      <c r="N62" s="91"/>
    </row>
    <row r="63" spans="1:14" s="62" customFormat="1" ht="127.5">
      <c r="A63" s="34"/>
      <c r="B63" s="16" t="s">
        <v>0</v>
      </c>
      <c r="C63" s="20" t="s">
        <v>7</v>
      </c>
      <c r="D63" s="16" t="s">
        <v>30</v>
      </c>
      <c r="E63" s="20" t="s">
        <v>135</v>
      </c>
      <c r="F63" s="16"/>
      <c r="G63" s="21" t="s">
        <v>136</v>
      </c>
      <c r="H63" s="106">
        <f>H64</f>
        <v>3</v>
      </c>
      <c r="I63" s="91"/>
      <c r="J63" s="91"/>
      <c r="K63" s="91"/>
      <c r="L63" s="91"/>
      <c r="M63" s="91"/>
      <c r="N63" s="91"/>
    </row>
    <row r="64" spans="1:14" s="62" customFormat="1" ht="25.5">
      <c r="A64" s="34"/>
      <c r="B64" s="16" t="s">
        <v>0</v>
      </c>
      <c r="C64" s="20" t="s">
        <v>7</v>
      </c>
      <c r="D64" s="16" t="s">
        <v>30</v>
      </c>
      <c r="E64" s="20" t="s">
        <v>137</v>
      </c>
      <c r="F64" s="16"/>
      <c r="G64" s="21" t="s">
        <v>70</v>
      </c>
      <c r="H64" s="106">
        <f>H65</f>
        <v>3</v>
      </c>
      <c r="I64" s="91"/>
      <c r="J64" s="91"/>
      <c r="K64" s="91"/>
      <c r="L64" s="91"/>
      <c r="M64" s="91"/>
      <c r="N64" s="91"/>
    </row>
    <row r="65" spans="1:14" s="62" customFormat="1" ht="25.5">
      <c r="A65" s="34"/>
      <c r="B65" s="16" t="s">
        <v>0</v>
      </c>
      <c r="C65" s="20" t="s">
        <v>7</v>
      </c>
      <c r="D65" s="16" t="s">
        <v>30</v>
      </c>
      <c r="E65" s="20" t="s">
        <v>137</v>
      </c>
      <c r="F65" s="16" t="s">
        <v>35</v>
      </c>
      <c r="G65" s="21" t="s">
        <v>203</v>
      </c>
      <c r="H65" s="106">
        <v>3</v>
      </c>
      <c r="I65" s="91"/>
      <c r="J65" s="91"/>
      <c r="K65" s="91"/>
      <c r="L65" s="91"/>
      <c r="M65" s="91"/>
      <c r="N65" s="91"/>
    </row>
    <row r="66" spans="1:14" s="62" customFormat="1" ht="12.75">
      <c r="A66" s="34"/>
      <c r="B66" s="16" t="s">
        <v>0</v>
      </c>
      <c r="C66" s="20" t="s">
        <v>7</v>
      </c>
      <c r="D66" s="16" t="s">
        <v>30</v>
      </c>
      <c r="E66" s="20" t="s">
        <v>128</v>
      </c>
      <c r="F66" s="16"/>
      <c r="G66" s="21" t="s">
        <v>46</v>
      </c>
      <c r="H66" s="106">
        <f>H67</f>
        <v>5808.97956</v>
      </c>
      <c r="I66" s="91"/>
      <c r="J66" s="91"/>
      <c r="K66" s="91"/>
      <c r="L66" s="91"/>
      <c r="M66" s="91"/>
      <c r="N66" s="91"/>
    </row>
    <row r="67" spans="1:14" s="62" customFormat="1" ht="12.75">
      <c r="A67" s="34"/>
      <c r="B67" s="16" t="s">
        <v>0</v>
      </c>
      <c r="C67" s="20" t="s">
        <v>7</v>
      </c>
      <c r="D67" s="16" t="s">
        <v>30</v>
      </c>
      <c r="E67" s="20" t="s">
        <v>128</v>
      </c>
      <c r="F67" s="16"/>
      <c r="G67" s="21" t="s">
        <v>46</v>
      </c>
      <c r="H67" s="106">
        <f>H68</f>
        <v>5808.97956</v>
      </c>
      <c r="I67" s="91"/>
      <c r="J67" s="91"/>
      <c r="K67" s="91"/>
      <c r="L67" s="91"/>
      <c r="M67" s="91"/>
      <c r="N67" s="91"/>
    </row>
    <row r="68" spans="1:14" s="62" customFormat="1" ht="12.75">
      <c r="A68" s="34"/>
      <c r="B68" s="16" t="s">
        <v>0</v>
      </c>
      <c r="C68" s="20" t="s">
        <v>7</v>
      </c>
      <c r="D68" s="16" t="s">
        <v>30</v>
      </c>
      <c r="E68" s="20" t="s">
        <v>128</v>
      </c>
      <c r="F68" s="16"/>
      <c r="G68" s="21" t="s">
        <v>46</v>
      </c>
      <c r="H68" s="106">
        <f>H69+H72</f>
        <v>5808.97956</v>
      </c>
      <c r="I68" s="91"/>
      <c r="J68" s="91"/>
      <c r="K68" s="91"/>
      <c r="L68" s="91"/>
      <c r="M68" s="91"/>
      <c r="N68" s="91"/>
    </row>
    <row r="69" spans="1:14" s="62" customFormat="1" ht="25.5">
      <c r="A69" s="34"/>
      <c r="B69" s="16" t="s">
        <v>0</v>
      </c>
      <c r="C69" s="20" t="s">
        <v>7</v>
      </c>
      <c r="D69" s="16" t="s">
        <v>30</v>
      </c>
      <c r="E69" s="20" t="s">
        <v>139</v>
      </c>
      <c r="F69" s="16"/>
      <c r="G69" s="21" t="s">
        <v>138</v>
      </c>
      <c r="H69" s="106">
        <f>H70+H71</f>
        <v>5788.47956</v>
      </c>
      <c r="I69" s="91"/>
      <c r="J69" s="91"/>
      <c r="K69" s="91"/>
      <c r="L69" s="91"/>
      <c r="M69" s="91"/>
      <c r="N69" s="91"/>
    </row>
    <row r="70" spans="1:14" s="62" customFormat="1" ht="51">
      <c r="A70" s="34"/>
      <c r="B70" s="16" t="s">
        <v>0</v>
      </c>
      <c r="C70" s="20" t="s">
        <v>7</v>
      </c>
      <c r="D70" s="16" t="s">
        <v>30</v>
      </c>
      <c r="E70" s="20" t="s">
        <v>139</v>
      </c>
      <c r="F70" s="16" t="s">
        <v>34</v>
      </c>
      <c r="G70" s="21" t="s">
        <v>33</v>
      </c>
      <c r="H70" s="106">
        <v>4164.83414</v>
      </c>
      <c r="I70" s="91"/>
      <c r="J70" s="91"/>
      <c r="K70" s="91"/>
      <c r="L70" s="91"/>
      <c r="M70" s="91"/>
      <c r="N70" s="91"/>
    </row>
    <row r="71" spans="1:14" s="62" customFormat="1" ht="25.5">
      <c r="A71" s="34"/>
      <c r="B71" s="16" t="s">
        <v>0</v>
      </c>
      <c r="C71" s="20" t="s">
        <v>7</v>
      </c>
      <c r="D71" s="16" t="s">
        <v>30</v>
      </c>
      <c r="E71" s="20" t="s">
        <v>139</v>
      </c>
      <c r="F71" s="16" t="s">
        <v>35</v>
      </c>
      <c r="G71" s="21" t="s">
        <v>203</v>
      </c>
      <c r="H71" s="106">
        <v>1623.64542</v>
      </c>
      <c r="I71" s="91"/>
      <c r="J71" s="91"/>
      <c r="K71" s="91"/>
      <c r="L71" s="91"/>
      <c r="M71" s="91"/>
      <c r="N71" s="91"/>
    </row>
    <row r="72" spans="1:14" s="62" customFormat="1" ht="51">
      <c r="A72" s="34"/>
      <c r="B72" s="16" t="s">
        <v>0</v>
      </c>
      <c r="C72" s="20" t="s">
        <v>7</v>
      </c>
      <c r="D72" s="16" t="s">
        <v>30</v>
      </c>
      <c r="E72" s="20" t="s">
        <v>141</v>
      </c>
      <c r="F72" s="16"/>
      <c r="G72" s="21" t="s">
        <v>140</v>
      </c>
      <c r="H72" s="106">
        <f>H73</f>
        <v>20.5</v>
      </c>
      <c r="I72" s="91"/>
      <c r="J72" s="91"/>
      <c r="K72" s="91"/>
      <c r="L72" s="91"/>
      <c r="M72" s="91"/>
      <c r="N72" s="91"/>
    </row>
    <row r="73" spans="1:8" ht="25.5">
      <c r="A73" s="116"/>
      <c r="B73" s="16" t="s">
        <v>0</v>
      </c>
      <c r="C73" s="20" t="s">
        <v>7</v>
      </c>
      <c r="D73" s="16" t="s">
        <v>30</v>
      </c>
      <c r="E73" s="20" t="s">
        <v>141</v>
      </c>
      <c r="F73" s="16" t="s">
        <v>35</v>
      </c>
      <c r="G73" s="21" t="s">
        <v>50</v>
      </c>
      <c r="H73" s="106">
        <v>20.5</v>
      </c>
    </row>
    <row r="74" spans="1:8" ht="12.75">
      <c r="A74" s="13"/>
      <c r="B74" s="16" t="s">
        <v>0</v>
      </c>
      <c r="C74" s="20"/>
      <c r="D74" s="16"/>
      <c r="E74" s="20"/>
      <c r="F74" s="16"/>
      <c r="G74" s="40" t="s">
        <v>68</v>
      </c>
      <c r="H74" s="110">
        <v>20.5</v>
      </c>
    </row>
    <row r="75" spans="1:14" s="64" customFormat="1" ht="12.75">
      <c r="A75" s="26"/>
      <c r="B75" s="24" t="s">
        <v>0</v>
      </c>
      <c r="C75" s="11" t="s">
        <v>12</v>
      </c>
      <c r="D75" s="24"/>
      <c r="E75" s="11"/>
      <c r="F75" s="24"/>
      <c r="G75" s="12" t="s">
        <v>52</v>
      </c>
      <c r="H75" s="111">
        <f>H76</f>
        <v>193.67812999999998</v>
      </c>
      <c r="I75" s="95"/>
      <c r="J75" s="95"/>
      <c r="K75" s="95"/>
      <c r="L75" s="95"/>
      <c r="M75" s="95"/>
      <c r="N75" s="95"/>
    </row>
    <row r="76" spans="1:14" s="65" customFormat="1" ht="12.75">
      <c r="A76" s="33"/>
      <c r="B76" s="16" t="s">
        <v>0</v>
      </c>
      <c r="C76" s="14" t="s">
        <v>12</v>
      </c>
      <c r="D76" s="15" t="s">
        <v>8</v>
      </c>
      <c r="E76" s="14"/>
      <c r="F76" s="15"/>
      <c r="G76" s="17" t="s">
        <v>31</v>
      </c>
      <c r="H76" s="107">
        <f>H77</f>
        <v>193.67812999999998</v>
      </c>
      <c r="I76" s="96"/>
      <c r="J76" s="96"/>
      <c r="K76" s="96"/>
      <c r="L76" s="96"/>
      <c r="M76" s="96"/>
      <c r="N76" s="96"/>
    </row>
    <row r="77" spans="1:248" ht="12.75">
      <c r="A77" s="34"/>
      <c r="B77" s="16" t="s">
        <v>0</v>
      </c>
      <c r="C77" s="20" t="s">
        <v>12</v>
      </c>
      <c r="D77" s="16" t="s">
        <v>8</v>
      </c>
      <c r="E77" s="20" t="s">
        <v>128</v>
      </c>
      <c r="F77" s="16"/>
      <c r="G77" s="21" t="s">
        <v>46</v>
      </c>
      <c r="H77" s="106">
        <f>H78</f>
        <v>193.67812999999998</v>
      </c>
      <c r="I77" s="91"/>
      <c r="J77" s="91"/>
      <c r="K77" s="91"/>
      <c r="L77" s="91"/>
      <c r="M77" s="91"/>
      <c r="N77" s="91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</row>
    <row r="78" spans="1:248" ht="12.75">
      <c r="A78" s="13"/>
      <c r="B78" s="16" t="s">
        <v>0</v>
      </c>
      <c r="C78" s="20" t="s">
        <v>12</v>
      </c>
      <c r="D78" s="16" t="s">
        <v>8</v>
      </c>
      <c r="E78" s="20" t="s">
        <v>128</v>
      </c>
      <c r="F78" s="16"/>
      <c r="G78" s="21" t="s">
        <v>46</v>
      </c>
      <c r="H78" s="106">
        <f>H79</f>
        <v>193.67812999999998</v>
      </c>
      <c r="I78" s="91"/>
      <c r="J78" s="91"/>
      <c r="K78" s="91"/>
      <c r="L78" s="91"/>
      <c r="M78" s="91"/>
      <c r="N78" s="91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</row>
    <row r="79" spans="1:248" ht="12.75">
      <c r="A79" s="34"/>
      <c r="B79" s="16" t="s">
        <v>0</v>
      </c>
      <c r="C79" s="20" t="s">
        <v>12</v>
      </c>
      <c r="D79" s="16" t="s">
        <v>8</v>
      </c>
      <c r="E79" s="20" t="s">
        <v>128</v>
      </c>
      <c r="F79" s="16"/>
      <c r="G79" s="21" t="s">
        <v>46</v>
      </c>
      <c r="H79" s="106">
        <f>H80</f>
        <v>193.67812999999998</v>
      </c>
      <c r="I79" s="91"/>
      <c r="J79" s="91"/>
      <c r="K79" s="91"/>
      <c r="L79" s="91"/>
      <c r="M79" s="91"/>
      <c r="N79" s="91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</row>
    <row r="80" spans="1:8" ht="25.5">
      <c r="A80" s="34"/>
      <c r="B80" s="16" t="s">
        <v>0</v>
      </c>
      <c r="C80" s="20" t="s">
        <v>12</v>
      </c>
      <c r="D80" s="16" t="s">
        <v>8</v>
      </c>
      <c r="E80" s="20" t="s">
        <v>142</v>
      </c>
      <c r="F80" s="16"/>
      <c r="G80" s="21" t="s">
        <v>53</v>
      </c>
      <c r="H80" s="106">
        <f>H81+H82</f>
        <v>193.67812999999998</v>
      </c>
    </row>
    <row r="81" spans="1:8" ht="51">
      <c r="A81" s="34"/>
      <c r="B81" s="16" t="s">
        <v>0</v>
      </c>
      <c r="C81" s="20" t="s">
        <v>12</v>
      </c>
      <c r="D81" s="16" t="s">
        <v>8</v>
      </c>
      <c r="E81" s="20" t="s">
        <v>142</v>
      </c>
      <c r="F81" s="16" t="s">
        <v>34</v>
      </c>
      <c r="G81" s="21" t="s">
        <v>33</v>
      </c>
      <c r="H81" s="106">
        <v>176.07813</v>
      </c>
    </row>
    <row r="82" spans="1:8" ht="25.5">
      <c r="A82" s="34"/>
      <c r="B82" s="16" t="s">
        <v>0</v>
      </c>
      <c r="C82" s="20" t="s">
        <v>12</v>
      </c>
      <c r="D82" s="16" t="s">
        <v>8</v>
      </c>
      <c r="E82" s="20" t="s">
        <v>142</v>
      </c>
      <c r="F82" s="16" t="s">
        <v>35</v>
      </c>
      <c r="G82" s="21" t="s">
        <v>203</v>
      </c>
      <c r="H82" s="106">
        <v>17.6</v>
      </c>
    </row>
    <row r="83" spans="1:8" ht="15">
      <c r="A83" s="116"/>
      <c r="B83" s="16" t="s">
        <v>0</v>
      </c>
      <c r="C83" s="20"/>
      <c r="D83" s="16"/>
      <c r="E83" s="20"/>
      <c r="F83" s="16"/>
      <c r="G83" s="40" t="s">
        <v>68</v>
      </c>
      <c r="H83" s="110">
        <v>193.67813</v>
      </c>
    </row>
    <row r="84" spans="1:14" s="61" customFormat="1" ht="25.5">
      <c r="A84" s="26"/>
      <c r="B84" s="24" t="s">
        <v>0</v>
      </c>
      <c r="C84" s="11" t="s">
        <v>8</v>
      </c>
      <c r="D84" s="24"/>
      <c r="E84" s="11"/>
      <c r="F84" s="24"/>
      <c r="G84" s="12" t="s">
        <v>54</v>
      </c>
      <c r="H84" s="111">
        <f>H85</f>
        <v>33.4</v>
      </c>
      <c r="I84" s="90"/>
      <c r="J84" s="90"/>
      <c r="K84" s="90"/>
      <c r="L84" s="90"/>
      <c r="M84" s="90"/>
      <c r="N84" s="90"/>
    </row>
    <row r="85" spans="1:14" s="62" customFormat="1" ht="12.75">
      <c r="A85" s="33"/>
      <c r="B85" s="16" t="s">
        <v>0</v>
      </c>
      <c r="C85" s="14" t="s">
        <v>8</v>
      </c>
      <c r="D85" s="15" t="s">
        <v>9</v>
      </c>
      <c r="E85" s="14"/>
      <c r="F85" s="15"/>
      <c r="G85" s="17" t="s">
        <v>38</v>
      </c>
      <c r="H85" s="107">
        <f>H88</f>
        <v>33.4</v>
      </c>
      <c r="I85" s="91"/>
      <c r="J85" s="91"/>
      <c r="K85" s="91"/>
      <c r="L85" s="91"/>
      <c r="M85" s="91"/>
      <c r="N85" s="91"/>
    </row>
    <row r="86" spans="1:14" s="62" customFormat="1" ht="12.75">
      <c r="A86" s="34"/>
      <c r="B86" s="16" t="s">
        <v>0</v>
      </c>
      <c r="C86" s="20" t="s">
        <v>8</v>
      </c>
      <c r="D86" s="16" t="s">
        <v>9</v>
      </c>
      <c r="E86" s="20" t="s">
        <v>128</v>
      </c>
      <c r="F86" s="16"/>
      <c r="G86" s="21" t="s">
        <v>46</v>
      </c>
      <c r="H86" s="106">
        <f>H87</f>
        <v>33.4</v>
      </c>
      <c r="I86" s="91"/>
      <c r="J86" s="91"/>
      <c r="K86" s="91"/>
      <c r="L86" s="91"/>
      <c r="M86" s="91"/>
      <c r="N86" s="91"/>
    </row>
    <row r="87" spans="1:14" s="62" customFormat="1" ht="12.75">
      <c r="A87" s="13"/>
      <c r="B87" s="16" t="s">
        <v>0</v>
      </c>
      <c r="C87" s="20" t="s">
        <v>8</v>
      </c>
      <c r="D87" s="16" t="s">
        <v>9</v>
      </c>
      <c r="E87" s="20" t="s">
        <v>128</v>
      </c>
      <c r="F87" s="16"/>
      <c r="G87" s="21" t="s">
        <v>46</v>
      </c>
      <c r="H87" s="106">
        <f>H88</f>
        <v>33.4</v>
      </c>
      <c r="I87" s="91"/>
      <c r="J87" s="91"/>
      <c r="K87" s="91"/>
      <c r="L87" s="91"/>
      <c r="M87" s="91"/>
      <c r="N87" s="91"/>
    </row>
    <row r="88" spans="1:14" s="62" customFormat="1" ht="12.75">
      <c r="A88" s="34"/>
      <c r="B88" s="16" t="s">
        <v>0</v>
      </c>
      <c r="C88" s="20" t="s">
        <v>8</v>
      </c>
      <c r="D88" s="16" t="s">
        <v>9</v>
      </c>
      <c r="E88" s="20" t="s">
        <v>128</v>
      </c>
      <c r="F88" s="16"/>
      <c r="G88" s="21" t="s">
        <v>46</v>
      </c>
      <c r="H88" s="106">
        <f>H89</f>
        <v>33.4</v>
      </c>
      <c r="I88" s="91"/>
      <c r="J88" s="91"/>
      <c r="K88" s="91"/>
      <c r="L88" s="91"/>
      <c r="M88" s="91"/>
      <c r="N88" s="91"/>
    </row>
    <row r="89" spans="1:14" s="62" customFormat="1" ht="76.5">
      <c r="A89" s="34"/>
      <c r="B89" s="16" t="s">
        <v>0</v>
      </c>
      <c r="C89" s="20" t="s">
        <v>8</v>
      </c>
      <c r="D89" s="16" t="s">
        <v>9</v>
      </c>
      <c r="E89" s="20" t="s">
        <v>143</v>
      </c>
      <c r="F89" s="16"/>
      <c r="G89" s="21" t="s">
        <v>144</v>
      </c>
      <c r="H89" s="106">
        <f>H90</f>
        <v>33.4</v>
      </c>
      <c r="I89" s="91"/>
      <c r="J89" s="91"/>
      <c r="K89" s="91"/>
      <c r="L89" s="91"/>
      <c r="M89" s="91"/>
      <c r="N89" s="91"/>
    </row>
    <row r="90" spans="1:14" s="62" customFormat="1" ht="25.5">
      <c r="A90" s="34"/>
      <c r="B90" s="16" t="s">
        <v>0</v>
      </c>
      <c r="C90" s="20" t="s">
        <v>8</v>
      </c>
      <c r="D90" s="16" t="s">
        <v>9</v>
      </c>
      <c r="E90" s="20" t="s">
        <v>143</v>
      </c>
      <c r="F90" s="16" t="s">
        <v>35</v>
      </c>
      <c r="G90" s="21" t="s">
        <v>203</v>
      </c>
      <c r="H90" s="106">
        <v>33.4</v>
      </c>
      <c r="I90" s="91"/>
      <c r="J90" s="91"/>
      <c r="K90" s="91"/>
      <c r="L90" s="91"/>
      <c r="M90" s="91"/>
      <c r="N90" s="91"/>
    </row>
    <row r="91" spans="1:14" s="62" customFormat="1" ht="25.5" hidden="1">
      <c r="A91" s="13"/>
      <c r="B91" s="16" t="s">
        <v>0</v>
      </c>
      <c r="C91" s="20" t="s">
        <v>8</v>
      </c>
      <c r="D91" s="16" t="s">
        <v>9</v>
      </c>
      <c r="E91" s="20" t="s">
        <v>143</v>
      </c>
      <c r="F91" s="16" t="s">
        <v>206</v>
      </c>
      <c r="G91" s="21" t="s">
        <v>207</v>
      </c>
      <c r="H91" s="92">
        <v>0</v>
      </c>
      <c r="I91" s="91"/>
      <c r="J91" s="91"/>
      <c r="K91" s="91"/>
      <c r="L91" s="91"/>
      <c r="M91" s="91"/>
      <c r="N91" s="91"/>
    </row>
    <row r="92" spans="1:8" ht="15">
      <c r="A92" s="116"/>
      <c r="B92" s="16" t="s">
        <v>0</v>
      </c>
      <c r="C92" s="20"/>
      <c r="D92" s="16"/>
      <c r="E92" s="20"/>
      <c r="F92" s="16"/>
      <c r="G92" s="40" t="s">
        <v>68</v>
      </c>
      <c r="H92" s="110">
        <v>33.4</v>
      </c>
    </row>
    <row r="93" spans="1:14" s="61" customFormat="1" ht="12.75">
      <c r="A93" s="26"/>
      <c r="B93" s="24" t="s">
        <v>0</v>
      </c>
      <c r="C93" s="11" t="s">
        <v>9</v>
      </c>
      <c r="D93" s="24"/>
      <c r="E93" s="11"/>
      <c r="F93" s="24"/>
      <c r="G93" s="12" t="s">
        <v>56</v>
      </c>
      <c r="H93" s="111">
        <f>H94+H101</f>
        <v>6290.1723</v>
      </c>
      <c r="I93" s="90"/>
      <c r="J93" s="90"/>
      <c r="K93" s="90"/>
      <c r="L93" s="90"/>
      <c r="M93" s="90"/>
      <c r="N93" s="90"/>
    </row>
    <row r="94" spans="1:14" s="62" customFormat="1" ht="12.75">
      <c r="A94" s="33"/>
      <c r="B94" s="16" t="s">
        <v>0</v>
      </c>
      <c r="C94" s="14" t="s">
        <v>9</v>
      </c>
      <c r="D94" s="15" t="s">
        <v>55</v>
      </c>
      <c r="E94" s="14"/>
      <c r="F94" s="15"/>
      <c r="G94" s="17" t="s">
        <v>69</v>
      </c>
      <c r="H94" s="107">
        <f>H95</f>
        <v>5770.1723</v>
      </c>
      <c r="I94" s="91"/>
      <c r="J94" s="91"/>
      <c r="K94" s="91"/>
      <c r="L94" s="91"/>
      <c r="M94" s="91"/>
      <c r="N94" s="91"/>
    </row>
    <row r="95" spans="1:14" s="62" customFormat="1" ht="51">
      <c r="A95" s="13"/>
      <c r="B95" s="16" t="s">
        <v>0</v>
      </c>
      <c r="C95" s="20" t="s">
        <v>9</v>
      </c>
      <c r="D95" s="16" t="s">
        <v>55</v>
      </c>
      <c r="E95" s="20" t="s">
        <v>145</v>
      </c>
      <c r="F95" s="16"/>
      <c r="G95" s="21" t="s">
        <v>79</v>
      </c>
      <c r="H95" s="106">
        <f>H96</f>
        <v>5770.1723</v>
      </c>
      <c r="I95" s="91"/>
      <c r="J95" s="91"/>
      <c r="K95" s="91"/>
      <c r="L95" s="91"/>
      <c r="M95" s="91"/>
      <c r="N95" s="91"/>
    </row>
    <row r="96" spans="1:14" s="62" customFormat="1" ht="25.5">
      <c r="A96" s="13"/>
      <c r="B96" s="16" t="s">
        <v>0</v>
      </c>
      <c r="C96" s="20" t="s">
        <v>9</v>
      </c>
      <c r="D96" s="16" t="s">
        <v>55</v>
      </c>
      <c r="E96" s="20" t="s">
        <v>146</v>
      </c>
      <c r="F96" s="16"/>
      <c r="G96" s="21" t="s">
        <v>80</v>
      </c>
      <c r="H96" s="106">
        <f>H97</f>
        <v>5770.1723</v>
      </c>
      <c r="I96" s="91"/>
      <c r="J96" s="91"/>
      <c r="K96" s="91"/>
      <c r="L96" s="91"/>
      <c r="M96" s="91"/>
      <c r="N96" s="91"/>
    </row>
    <row r="97" spans="1:14" s="62" customFormat="1" ht="63.75">
      <c r="A97" s="13"/>
      <c r="B97" s="16" t="s">
        <v>0</v>
      </c>
      <c r="C97" s="20" t="s">
        <v>9</v>
      </c>
      <c r="D97" s="16" t="s">
        <v>55</v>
      </c>
      <c r="E97" s="20" t="s">
        <v>147</v>
      </c>
      <c r="F97" s="16"/>
      <c r="G97" s="21" t="s">
        <v>148</v>
      </c>
      <c r="H97" s="106">
        <f>H98</f>
        <v>5770.1723</v>
      </c>
      <c r="I97" s="91"/>
      <c r="J97" s="91"/>
      <c r="K97" s="91"/>
      <c r="L97" s="91"/>
      <c r="M97" s="91"/>
      <c r="N97" s="91"/>
    </row>
    <row r="98" spans="1:14" s="62" customFormat="1" ht="25.5">
      <c r="A98" s="13"/>
      <c r="B98" s="16" t="s">
        <v>0</v>
      </c>
      <c r="C98" s="20" t="s">
        <v>9</v>
      </c>
      <c r="D98" s="16" t="s">
        <v>55</v>
      </c>
      <c r="E98" s="20" t="s">
        <v>149</v>
      </c>
      <c r="F98" s="16"/>
      <c r="G98" s="21" t="s">
        <v>70</v>
      </c>
      <c r="H98" s="106">
        <f>H99</f>
        <v>5770.1723</v>
      </c>
      <c r="I98" s="91"/>
      <c r="J98" s="91"/>
      <c r="K98" s="91"/>
      <c r="L98" s="91"/>
      <c r="M98" s="91"/>
      <c r="N98" s="91"/>
    </row>
    <row r="99" spans="1:14" s="62" customFormat="1" ht="25.5">
      <c r="A99" s="34"/>
      <c r="B99" s="16" t="s">
        <v>0</v>
      </c>
      <c r="C99" s="20" t="s">
        <v>9</v>
      </c>
      <c r="D99" s="16" t="s">
        <v>55</v>
      </c>
      <c r="E99" s="20" t="s">
        <v>149</v>
      </c>
      <c r="F99" s="16" t="s">
        <v>35</v>
      </c>
      <c r="G99" s="21" t="s">
        <v>203</v>
      </c>
      <c r="H99" s="106">
        <v>5770.1723</v>
      </c>
      <c r="I99" s="91"/>
      <c r="J99" s="91"/>
      <c r="K99" s="91"/>
      <c r="L99" s="91"/>
      <c r="M99" s="91"/>
      <c r="N99" s="91"/>
    </row>
    <row r="100" spans="1:14" s="62" customFormat="1" ht="25.5" hidden="1">
      <c r="A100" s="13"/>
      <c r="B100" s="16" t="s">
        <v>0</v>
      </c>
      <c r="C100" s="20" t="s">
        <v>9</v>
      </c>
      <c r="D100" s="16" t="s">
        <v>55</v>
      </c>
      <c r="E100" s="20" t="s">
        <v>149</v>
      </c>
      <c r="F100" s="16" t="s">
        <v>206</v>
      </c>
      <c r="G100" s="21" t="s">
        <v>207</v>
      </c>
      <c r="H100" s="93">
        <v>0</v>
      </c>
      <c r="I100" s="91"/>
      <c r="J100" s="91"/>
      <c r="K100" s="91"/>
      <c r="L100" s="91"/>
      <c r="M100" s="91"/>
      <c r="N100" s="91"/>
    </row>
    <row r="101" spans="1:14" s="62" customFormat="1" ht="12.75">
      <c r="A101" s="34"/>
      <c r="B101" s="16" t="s">
        <v>0</v>
      </c>
      <c r="C101" s="14" t="s">
        <v>9</v>
      </c>
      <c r="D101" s="15" t="s">
        <v>45</v>
      </c>
      <c r="E101" s="14"/>
      <c r="F101" s="16"/>
      <c r="G101" s="17" t="s">
        <v>42</v>
      </c>
      <c r="H101" s="107">
        <f>H102+H113+H120</f>
        <v>520</v>
      </c>
      <c r="I101" s="91"/>
      <c r="J101" s="91"/>
      <c r="K101" s="91"/>
      <c r="L101" s="91"/>
      <c r="M101" s="91"/>
      <c r="N101" s="91"/>
    </row>
    <row r="102" spans="1:8" ht="51">
      <c r="A102" s="13"/>
      <c r="B102" s="16" t="s">
        <v>0</v>
      </c>
      <c r="C102" s="20" t="s">
        <v>9</v>
      </c>
      <c r="D102" s="16" t="s">
        <v>45</v>
      </c>
      <c r="E102" s="20" t="s">
        <v>145</v>
      </c>
      <c r="F102" s="16"/>
      <c r="G102" s="21" t="s">
        <v>79</v>
      </c>
      <c r="H102" s="22">
        <f>H103+H107</f>
        <v>180</v>
      </c>
    </row>
    <row r="103" spans="1:8" ht="25.5">
      <c r="A103" s="19"/>
      <c r="B103" s="16" t="s">
        <v>0</v>
      </c>
      <c r="C103" s="20" t="s">
        <v>9</v>
      </c>
      <c r="D103" s="16" t="s">
        <v>45</v>
      </c>
      <c r="E103" s="20" t="s">
        <v>151</v>
      </c>
      <c r="F103" s="16"/>
      <c r="G103" s="21" t="s">
        <v>209</v>
      </c>
      <c r="H103" s="22">
        <f>H104</f>
        <v>180</v>
      </c>
    </row>
    <row r="104" spans="1:8" ht="51">
      <c r="A104" s="19"/>
      <c r="B104" s="16" t="s">
        <v>0</v>
      </c>
      <c r="C104" s="20" t="s">
        <v>9</v>
      </c>
      <c r="D104" s="16" t="s">
        <v>45</v>
      </c>
      <c r="E104" s="20" t="s">
        <v>210</v>
      </c>
      <c r="F104" s="16"/>
      <c r="G104" s="21" t="s">
        <v>211</v>
      </c>
      <c r="H104" s="22">
        <f>H105</f>
        <v>180</v>
      </c>
    </row>
    <row r="105" spans="1:8" ht="25.5">
      <c r="A105" s="19"/>
      <c r="B105" s="16" t="s">
        <v>0</v>
      </c>
      <c r="C105" s="20" t="s">
        <v>9</v>
      </c>
      <c r="D105" s="16" t="s">
        <v>45</v>
      </c>
      <c r="E105" s="20" t="s">
        <v>212</v>
      </c>
      <c r="F105" s="16"/>
      <c r="G105" s="21" t="s">
        <v>70</v>
      </c>
      <c r="H105" s="22">
        <f>H106</f>
        <v>180</v>
      </c>
    </row>
    <row r="106" spans="1:8" ht="25.5">
      <c r="A106" s="19"/>
      <c r="B106" s="16" t="s">
        <v>0</v>
      </c>
      <c r="C106" s="20" t="s">
        <v>9</v>
      </c>
      <c r="D106" s="16" t="s">
        <v>45</v>
      </c>
      <c r="E106" s="20" t="s">
        <v>212</v>
      </c>
      <c r="F106" s="16" t="s">
        <v>35</v>
      </c>
      <c r="G106" s="21" t="s">
        <v>203</v>
      </c>
      <c r="H106" s="22">
        <v>180</v>
      </c>
    </row>
    <row r="107" spans="1:8" ht="25.5">
      <c r="A107" s="13"/>
      <c r="B107" s="16" t="s">
        <v>0</v>
      </c>
      <c r="C107" s="20" t="s">
        <v>9</v>
      </c>
      <c r="D107" s="16" t="s">
        <v>45</v>
      </c>
      <c r="E107" s="20" t="s">
        <v>146</v>
      </c>
      <c r="F107" s="16"/>
      <c r="G107" s="21" t="s">
        <v>80</v>
      </c>
      <c r="H107" s="22">
        <f>H108</f>
        <v>0</v>
      </c>
    </row>
    <row r="108" spans="1:8" ht="63.75">
      <c r="A108" s="13"/>
      <c r="B108" s="16" t="s">
        <v>0</v>
      </c>
      <c r="C108" s="20" t="s">
        <v>9</v>
      </c>
      <c r="D108" s="16" t="s">
        <v>45</v>
      </c>
      <c r="E108" s="20" t="s">
        <v>147</v>
      </c>
      <c r="F108" s="16"/>
      <c r="G108" s="21" t="s">
        <v>148</v>
      </c>
      <c r="H108" s="22">
        <f>H109</f>
        <v>0</v>
      </c>
    </row>
    <row r="109" spans="1:8" ht="25.5">
      <c r="A109" s="13"/>
      <c r="B109" s="16" t="s">
        <v>0</v>
      </c>
      <c r="C109" s="20" t="s">
        <v>9</v>
      </c>
      <c r="D109" s="16" t="s">
        <v>45</v>
      </c>
      <c r="E109" s="20" t="s">
        <v>149</v>
      </c>
      <c r="F109" s="16"/>
      <c r="G109" s="21" t="s">
        <v>70</v>
      </c>
      <c r="H109" s="22">
        <f>H110</f>
        <v>0</v>
      </c>
    </row>
    <row r="110" spans="1:8" ht="25.5">
      <c r="A110" s="13"/>
      <c r="B110" s="16" t="s">
        <v>0</v>
      </c>
      <c r="C110" s="20" t="s">
        <v>9</v>
      </c>
      <c r="D110" s="16" t="s">
        <v>45</v>
      </c>
      <c r="E110" s="20" t="s">
        <v>149</v>
      </c>
      <c r="F110" s="16" t="s">
        <v>35</v>
      </c>
      <c r="G110" s="21" t="s">
        <v>203</v>
      </c>
      <c r="H110" s="22">
        <v>0</v>
      </c>
    </row>
    <row r="111" spans="1:8" ht="25.5" hidden="1">
      <c r="A111" s="13"/>
      <c r="B111" s="16" t="s">
        <v>0</v>
      </c>
      <c r="C111" s="20" t="s">
        <v>9</v>
      </c>
      <c r="D111" s="16" t="s">
        <v>45</v>
      </c>
      <c r="E111" s="20" t="s">
        <v>149</v>
      </c>
      <c r="F111" s="16" t="s">
        <v>204</v>
      </c>
      <c r="G111" s="21" t="s">
        <v>205</v>
      </c>
      <c r="H111" s="22">
        <f>H112</f>
        <v>0</v>
      </c>
    </row>
    <row r="112" spans="1:8" ht="25.5" hidden="1">
      <c r="A112" s="13"/>
      <c r="B112" s="16" t="s">
        <v>0</v>
      </c>
      <c r="C112" s="20" t="s">
        <v>9</v>
      </c>
      <c r="D112" s="16" t="s">
        <v>45</v>
      </c>
      <c r="E112" s="20" t="s">
        <v>149</v>
      </c>
      <c r="F112" s="16" t="s">
        <v>206</v>
      </c>
      <c r="G112" s="21" t="s">
        <v>207</v>
      </c>
      <c r="H112" s="22">
        <v>0</v>
      </c>
    </row>
    <row r="113" spans="1:8" ht="38.25">
      <c r="A113" s="13"/>
      <c r="B113" s="16" t="s">
        <v>0</v>
      </c>
      <c r="C113" s="20" t="s">
        <v>9</v>
      </c>
      <c r="D113" s="16" t="s">
        <v>45</v>
      </c>
      <c r="E113" s="20" t="s">
        <v>157</v>
      </c>
      <c r="F113" s="16"/>
      <c r="G113" s="21" t="s">
        <v>252</v>
      </c>
      <c r="H113" s="106">
        <f>H114+H117</f>
        <v>40</v>
      </c>
    </row>
    <row r="114" spans="1:8" ht="76.5">
      <c r="A114" s="13"/>
      <c r="B114" s="16" t="s">
        <v>0</v>
      </c>
      <c r="C114" s="20" t="s">
        <v>9</v>
      </c>
      <c r="D114" s="16" t="s">
        <v>45</v>
      </c>
      <c r="E114" s="20" t="s">
        <v>158</v>
      </c>
      <c r="F114" s="16"/>
      <c r="G114" s="21" t="s">
        <v>159</v>
      </c>
      <c r="H114" s="106">
        <f>H115</f>
        <v>35</v>
      </c>
    </row>
    <row r="115" spans="1:8" ht="25.5">
      <c r="A115" s="13"/>
      <c r="B115" s="16" t="s">
        <v>0</v>
      </c>
      <c r="C115" s="20" t="s">
        <v>9</v>
      </c>
      <c r="D115" s="16" t="s">
        <v>45</v>
      </c>
      <c r="E115" s="20" t="s">
        <v>160</v>
      </c>
      <c r="F115" s="16"/>
      <c r="G115" s="21" t="s">
        <v>70</v>
      </c>
      <c r="H115" s="106">
        <f>H116</f>
        <v>35</v>
      </c>
    </row>
    <row r="116" spans="1:8" ht="12.75">
      <c r="A116" s="13"/>
      <c r="B116" s="16" t="s">
        <v>0</v>
      </c>
      <c r="C116" s="20" t="s">
        <v>9</v>
      </c>
      <c r="D116" s="16" t="s">
        <v>45</v>
      </c>
      <c r="E116" s="20" t="s">
        <v>160</v>
      </c>
      <c r="F116" s="16" t="s">
        <v>37</v>
      </c>
      <c r="G116" s="21" t="s">
        <v>36</v>
      </c>
      <c r="H116" s="106">
        <v>35</v>
      </c>
    </row>
    <row r="117" spans="1:8" ht="25.5">
      <c r="A117" s="13"/>
      <c r="B117" s="16" t="s">
        <v>0</v>
      </c>
      <c r="C117" s="20" t="s">
        <v>9</v>
      </c>
      <c r="D117" s="16" t="s">
        <v>45</v>
      </c>
      <c r="E117" s="20" t="s">
        <v>161</v>
      </c>
      <c r="F117" s="16"/>
      <c r="G117" s="21" t="s">
        <v>162</v>
      </c>
      <c r="H117" s="106">
        <f>H118</f>
        <v>5</v>
      </c>
    </row>
    <row r="118" spans="1:8" ht="25.5">
      <c r="A118" s="13"/>
      <c r="B118" s="16" t="s">
        <v>0</v>
      </c>
      <c r="C118" s="20" t="s">
        <v>9</v>
      </c>
      <c r="D118" s="16" t="s">
        <v>45</v>
      </c>
      <c r="E118" s="20" t="s">
        <v>163</v>
      </c>
      <c r="F118" s="16"/>
      <c r="G118" s="21" t="s">
        <v>70</v>
      </c>
      <c r="H118" s="106">
        <f>H119</f>
        <v>5</v>
      </c>
    </row>
    <row r="119" spans="1:8" ht="12.75">
      <c r="A119" s="13"/>
      <c r="B119" s="16" t="s">
        <v>0</v>
      </c>
      <c r="C119" s="20" t="s">
        <v>9</v>
      </c>
      <c r="D119" s="16" t="s">
        <v>45</v>
      </c>
      <c r="E119" s="20" t="s">
        <v>163</v>
      </c>
      <c r="F119" s="16" t="s">
        <v>37</v>
      </c>
      <c r="G119" s="21" t="s">
        <v>36</v>
      </c>
      <c r="H119" s="106">
        <v>5</v>
      </c>
    </row>
    <row r="120" spans="1:8" ht="51">
      <c r="A120" s="13"/>
      <c r="B120" s="16" t="s">
        <v>0</v>
      </c>
      <c r="C120" s="20" t="s">
        <v>9</v>
      </c>
      <c r="D120" s="16" t="s">
        <v>45</v>
      </c>
      <c r="E120" s="20" t="s">
        <v>441</v>
      </c>
      <c r="F120" s="16"/>
      <c r="G120" s="21" t="s">
        <v>472</v>
      </c>
      <c r="H120" s="22">
        <f>H121</f>
        <v>300</v>
      </c>
    </row>
    <row r="121" spans="1:8" ht="25.5">
      <c r="A121" s="13"/>
      <c r="B121" s="16" t="s">
        <v>0</v>
      </c>
      <c r="C121" s="20" t="s">
        <v>9</v>
      </c>
      <c r="D121" s="16" t="s">
        <v>45</v>
      </c>
      <c r="E121" s="20" t="s">
        <v>442</v>
      </c>
      <c r="F121" s="16"/>
      <c r="G121" s="21" t="s">
        <v>443</v>
      </c>
      <c r="H121" s="22">
        <f>H122</f>
        <v>300</v>
      </c>
    </row>
    <row r="122" spans="1:8" ht="25.5">
      <c r="A122" s="13"/>
      <c r="B122" s="16" t="s">
        <v>0</v>
      </c>
      <c r="C122" s="20" t="s">
        <v>9</v>
      </c>
      <c r="D122" s="16" t="s">
        <v>45</v>
      </c>
      <c r="E122" s="20" t="s">
        <v>444</v>
      </c>
      <c r="F122" s="16"/>
      <c r="G122" s="21" t="s">
        <v>70</v>
      </c>
      <c r="H122" s="22">
        <f>H123</f>
        <v>300</v>
      </c>
    </row>
    <row r="123" spans="1:8" ht="25.5">
      <c r="A123" s="13"/>
      <c r="B123" s="16" t="s">
        <v>0</v>
      </c>
      <c r="C123" s="20" t="s">
        <v>9</v>
      </c>
      <c r="D123" s="16" t="s">
        <v>45</v>
      </c>
      <c r="E123" s="20" t="s">
        <v>444</v>
      </c>
      <c r="F123" s="16" t="s">
        <v>35</v>
      </c>
      <c r="G123" s="21" t="s">
        <v>203</v>
      </c>
      <c r="H123" s="22">
        <v>300</v>
      </c>
    </row>
    <row r="124" spans="1:14" s="61" customFormat="1" ht="12.75">
      <c r="A124" s="26"/>
      <c r="B124" s="24" t="s">
        <v>0</v>
      </c>
      <c r="C124" s="11" t="s">
        <v>16</v>
      </c>
      <c r="D124" s="24"/>
      <c r="E124" s="11"/>
      <c r="F124" s="24"/>
      <c r="G124" s="12" t="s">
        <v>57</v>
      </c>
      <c r="H124" s="111">
        <f>H125+H152+H187+H219</f>
        <v>173067.88268</v>
      </c>
      <c r="I124" s="90"/>
      <c r="J124" s="90"/>
      <c r="K124" s="90"/>
      <c r="L124" s="90"/>
      <c r="M124" s="90"/>
      <c r="N124" s="90"/>
    </row>
    <row r="125" spans="1:14" s="62" customFormat="1" ht="12.75">
      <c r="A125" s="33"/>
      <c r="B125" s="16" t="s">
        <v>0</v>
      </c>
      <c r="C125" s="14" t="s">
        <v>16</v>
      </c>
      <c r="D125" s="15" t="s">
        <v>7</v>
      </c>
      <c r="E125" s="14"/>
      <c r="F125" s="15"/>
      <c r="G125" s="17" t="s">
        <v>17</v>
      </c>
      <c r="H125" s="107">
        <f>H126+H139+H146</f>
        <v>138527.16503</v>
      </c>
      <c r="I125" s="91"/>
      <c r="J125" s="91"/>
      <c r="K125" s="91"/>
      <c r="L125" s="91"/>
      <c r="M125" s="91"/>
      <c r="N125" s="91"/>
    </row>
    <row r="126" spans="1:14" s="62" customFormat="1" ht="51">
      <c r="A126" s="13"/>
      <c r="B126" s="16" t="s">
        <v>0</v>
      </c>
      <c r="C126" s="20" t="s">
        <v>16</v>
      </c>
      <c r="D126" s="16" t="s">
        <v>7</v>
      </c>
      <c r="E126" s="20" t="s">
        <v>145</v>
      </c>
      <c r="F126" s="16"/>
      <c r="G126" s="21" t="s">
        <v>79</v>
      </c>
      <c r="H126" s="106">
        <f>H127+H131</f>
        <v>126466.45833000001</v>
      </c>
      <c r="I126" s="91"/>
      <c r="J126" s="91"/>
      <c r="K126" s="91"/>
      <c r="L126" s="91"/>
      <c r="M126" s="91"/>
      <c r="N126" s="91"/>
    </row>
    <row r="127" spans="1:14" s="62" customFormat="1" ht="25.5">
      <c r="A127" s="13"/>
      <c r="B127" s="16" t="s">
        <v>0</v>
      </c>
      <c r="C127" s="20" t="s">
        <v>16</v>
      </c>
      <c r="D127" s="16" t="s">
        <v>7</v>
      </c>
      <c r="E127" s="20" t="s">
        <v>151</v>
      </c>
      <c r="F127" s="16"/>
      <c r="G127" s="21" t="s">
        <v>209</v>
      </c>
      <c r="H127" s="22">
        <f>H128</f>
        <v>476.55027</v>
      </c>
      <c r="I127" s="91"/>
      <c r="J127" s="91"/>
      <c r="K127" s="91"/>
      <c r="L127" s="91"/>
      <c r="M127" s="91"/>
      <c r="N127" s="91"/>
    </row>
    <row r="128" spans="1:14" s="62" customFormat="1" ht="51">
      <c r="A128" s="13"/>
      <c r="B128" s="16" t="s">
        <v>0</v>
      </c>
      <c r="C128" s="20" t="s">
        <v>16</v>
      </c>
      <c r="D128" s="16" t="s">
        <v>7</v>
      </c>
      <c r="E128" s="20" t="s">
        <v>210</v>
      </c>
      <c r="F128" s="16"/>
      <c r="G128" s="21" t="s">
        <v>211</v>
      </c>
      <c r="H128" s="22">
        <f>H129</f>
        <v>476.55027</v>
      </c>
      <c r="I128" s="91"/>
      <c r="J128" s="91"/>
      <c r="K128" s="91"/>
      <c r="L128" s="91"/>
      <c r="M128" s="91"/>
      <c r="N128" s="91"/>
    </row>
    <row r="129" spans="1:14" s="62" customFormat="1" ht="25.5">
      <c r="A129" s="13"/>
      <c r="B129" s="16" t="s">
        <v>0</v>
      </c>
      <c r="C129" s="20" t="s">
        <v>16</v>
      </c>
      <c r="D129" s="16" t="s">
        <v>7</v>
      </c>
      <c r="E129" s="20" t="s">
        <v>212</v>
      </c>
      <c r="F129" s="16"/>
      <c r="G129" s="21" t="s">
        <v>70</v>
      </c>
      <c r="H129" s="22">
        <f>H130</f>
        <v>476.55027</v>
      </c>
      <c r="I129" s="91"/>
      <c r="J129" s="91"/>
      <c r="K129" s="91"/>
      <c r="L129" s="91"/>
      <c r="M129" s="91"/>
      <c r="N129" s="91"/>
    </row>
    <row r="130" spans="1:14" s="62" customFormat="1" ht="25.5">
      <c r="A130" s="13"/>
      <c r="B130" s="16" t="s">
        <v>0</v>
      </c>
      <c r="C130" s="20" t="s">
        <v>16</v>
      </c>
      <c r="D130" s="16" t="s">
        <v>7</v>
      </c>
      <c r="E130" s="20" t="s">
        <v>212</v>
      </c>
      <c r="F130" s="16" t="s">
        <v>35</v>
      </c>
      <c r="G130" s="21" t="s">
        <v>203</v>
      </c>
      <c r="H130" s="22">
        <v>476.55027</v>
      </c>
      <c r="I130" s="91"/>
      <c r="J130" s="91"/>
      <c r="K130" s="91"/>
      <c r="L130" s="91"/>
      <c r="M130" s="91"/>
      <c r="N130" s="91"/>
    </row>
    <row r="131" spans="1:14" s="62" customFormat="1" ht="25.5">
      <c r="A131" s="34"/>
      <c r="B131" s="16" t="s">
        <v>0</v>
      </c>
      <c r="C131" s="20" t="s">
        <v>16</v>
      </c>
      <c r="D131" s="16" t="s">
        <v>7</v>
      </c>
      <c r="E131" s="20" t="s">
        <v>164</v>
      </c>
      <c r="F131" s="16"/>
      <c r="G131" s="21" t="s">
        <v>124</v>
      </c>
      <c r="H131" s="106">
        <f>H132</f>
        <v>125989.90806</v>
      </c>
      <c r="I131" s="91"/>
      <c r="J131" s="91"/>
      <c r="K131" s="91"/>
      <c r="L131" s="91"/>
      <c r="M131" s="91"/>
      <c r="N131" s="91"/>
    </row>
    <row r="132" spans="1:14" s="62" customFormat="1" ht="25.5">
      <c r="A132" s="34"/>
      <c r="B132" s="16" t="s">
        <v>0</v>
      </c>
      <c r="C132" s="20" t="s">
        <v>16</v>
      </c>
      <c r="D132" s="16" t="s">
        <v>7</v>
      </c>
      <c r="E132" s="20" t="s">
        <v>165</v>
      </c>
      <c r="F132" s="16"/>
      <c r="G132" s="21" t="s">
        <v>166</v>
      </c>
      <c r="H132" s="106">
        <f>H133</f>
        <v>125989.90806</v>
      </c>
      <c r="I132" s="91"/>
      <c r="J132" s="91"/>
      <c r="K132" s="91"/>
      <c r="L132" s="91"/>
      <c r="M132" s="91"/>
      <c r="N132" s="91"/>
    </row>
    <row r="133" spans="1:14" s="62" customFormat="1" ht="25.5">
      <c r="A133" s="34"/>
      <c r="B133" s="16" t="s">
        <v>0</v>
      </c>
      <c r="C133" s="20" t="s">
        <v>16</v>
      </c>
      <c r="D133" s="16" t="s">
        <v>7</v>
      </c>
      <c r="E133" s="20" t="s">
        <v>167</v>
      </c>
      <c r="F133" s="16"/>
      <c r="G133" s="21" t="s">
        <v>70</v>
      </c>
      <c r="H133" s="106">
        <f>H134+H135</f>
        <v>125989.90806</v>
      </c>
      <c r="I133" s="91"/>
      <c r="J133" s="91"/>
      <c r="K133" s="91"/>
      <c r="L133" s="91"/>
      <c r="M133" s="91"/>
      <c r="N133" s="91"/>
    </row>
    <row r="134" spans="1:14" s="62" customFormat="1" ht="25.5">
      <c r="A134" s="13"/>
      <c r="B134" s="16" t="s">
        <v>0</v>
      </c>
      <c r="C134" s="20" t="s">
        <v>16</v>
      </c>
      <c r="D134" s="16" t="s">
        <v>7</v>
      </c>
      <c r="E134" s="20" t="s">
        <v>167</v>
      </c>
      <c r="F134" s="16" t="s">
        <v>35</v>
      </c>
      <c r="G134" s="21" t="s">
        <v>203</v>
      </c>
      <c r="H134" s="106">
        <v>5887.46689</v>
      </c>
      <c r="I134" s="91"/>
      <c r="J134" s="91"/>
      <c r="K134" s="91"/>
      <c r="L134" s="91"/>
      <c r="M134" s="91"/>
      <c r="N134" s="91"/>
    </row>
    <row r="135" spans="1:14" s="62" customFormat="1" ht="12.75">
      <c r="A135" s="13"/>
      <c r="B135" s="16" t="s">
        <v>0</v>
      </c>
      <c r="C135" s="20" t="s">
        <v>16</v>
      </c>
      <c r="D135" s="16" t="s">
        <v>7</v>
      </c>
      <c r="E135" s="20" t="s">
        <v>167</v>
      </c>
      <c r="F135" s="16" t="s">
        <v>37</v>
      </c>
      <c r="G135" s="21" t="s">
        <v>36</v>
      </c>
      <c r="H135" s="22">
        <v>120102.44117</v>
      </c>
      <c r="I135" s="91"/>
      <c r="J135" s="91"/>
      <c r="K135" s="91"/>
      <c r="L135" s="91"/>
      <c r="M135" s="91"/>
      <c r="N135" s="91"/>
    </row>
    <row r="136" spans="1:14" s="62" customFormat="1" ht="25.5" hidden="1">
      <c r="A136" s="13"/>
      <c r="B136" s="16" t="s">
        <v>0</v>
      </c>
      <c r="C136" s="20" t="s">
        <v>16</v>
      </c>
      <c r="D136" s="16" t="s">
        <v>7</v>
      </c>
      <c r="E136" s="20" t="s">
        <v>167</v>
      </c>
      <c r="F136" s="16" t="s">
        <v>206</v>
      </c>
      <c r="G136" s="21" t="s">
        <v>207</v>
      </c>
      <c r="H136" s="93">
        <v>0</v>
      </c>
      <c r="I136" s="91"/>
      <c r="J136" s="91"/>
      <c r="K136" s="91"/>
      <c r="L136" s="91"/>
      <c r="M136" s="91"/>
      <c r="N136" s="91"/>
    </row>
    <row r="137" spans="1:14" s="62" customFormat="1" ht="25.5" hidden="1">
      <c r="A137" s="13"/>
      <c r="B137" s="16" t="s">
        <v>0</v>
      </c>
      <c r="C137" s="20" t="s">
        <v>16</v>
      </c>
      <c r="D137" s="16" t="s">
        <v>7</v>
      </c>
      <c r="E137" s="20" t="s">
        <v>167</v>
      </c>
      <c r="F137" s="16" t="s">
        <v>206</v>
      </c>
      <c r="G137" s="21" t="s">
        <v>207</v>
      </c>
      <c r="H137" s="93">
        <v>0</v>
      </c>
      <c r="I137" s="91"/>
      <c r="J137" s="91"/>
      <c r="K137" s="91"/>
      <c r="L137" s="91"/>
      <c r="M137" s="91"/>
      <c r="N137" s="91"/>
    </row>
    <row r="138" spans="1:14" s="62" customFormat="1" ht="25.5" hidden="1">
      <c r="A138" s="13"/>
      <c r="B138" s="16" t="s">
        <v>0</v>
      </c>
      <c r="C138" s="20" t="s">
        <v>16</v>
      </c>
      <c r="D138" s="16" t="s">
        <v>7</v>
      </c>
      <c r="E138" s="20" t="s">
        <v>167</v>
      </c>
      <c r="F138" s="16" t="s">
        <v>206</v>
      </c>
      <c r="G138" s="21" t="s">
        <v>207</v>
      </c>
      <c r="H138" s="93">
        <v>0</v>
      </c>
      <c r="I138" s="91"/>
      <c r="J138" s="91"/>
      <c r="K138" s="91"/>
      <c r="L138" s="91"/>
      <c r="M138" s="91"/>
      <c r="N138" s="91"/>
    </row>
    <row r="139" spans="1:14" s="62" customFormat="1" ht="38.25">
      <c r="A139" s="13"/>
      <c r="B139" s="16" t="s">
        <v>0</v>
      </c>
      <c r="C139" s="20" t="s">
        <v>16</v>
      </c>
      <c r="D139" s="16" t="s">
        <v>7</v>
      </c>
      <c r="E139" s="20" t="s">
        <v>171</v>
      </c>
      <c r="F139" s="16"/>
      <c r="G139" s="21" t="s">
        <v>102</v>
      </c>
      <c r="H139" s="106">
        <f aca="true" t="shared" si="0" ref="H139:H144">H140</f>
        <v>500</v>
      </c>
      <c r="I139" s="91"/>
      <c r="J139" s="91"/>
      <c r="K139" s="91"/>
      <c r="L139" s="91"/>
      <c r="M139" s="91"/>
      <c r="N139" s="91"/>
    </row>
    <row r="140" spans="1:14" s="62" customFormat="1" ht="38.25">
      <c r="A140" s="13"/>
      <c r="B140" s="16" t="s">
        <v>0</v>
      </c>
      <c r="C140" s="20" t="s">
        <v>16</v>
      </c>
      <c r="D140" s="16" t="s">
        <v>7</v>
      </c>
      <c r="E140" s="20" t="s">
        <v>172</v>
      </c>
      <c r="F140" s="16"/>
      <c r="G140" s="21" t="s">
        <v>215</v>
      </c>
      <c r="H140" s="106">
        <f t="shared" si="0"/>
        <v>500</v>
      </c>
      <c r="I140" s="91"/>
      <c r="J140" s="91"/>
      <c r="K140" s="91"/>
      <c r="L140" s="91"/>
      <c r="M140" s="91"/>
      <c r="N140" s="91"/>
    </row>
    <row r="141" spans="1:14" s="62" customFormat="1" ht="25.5">
      <c r="A141" s="13"/>
      <c r="B141" s="16" t="s">
        <v>0</v>
      </c>
      <c r="C141" s="20" t="s">
        <v>16</v>
      </c>
      <c r="D141" s="16" t="s">
        <v>7</v>
      </c>
      <c r="E141" s="20" t="s">
        <v>174</v>
      </c>
      <c r="F141" s="16"/>
      <c r="G141" s="21" t="s">
        <v>173</v>
      </c>
      <c r="H141" s="106">
        <f t="shared" si="0"/>
        <v>500</v>
      </c>
      <c r="I141" s="91"/>
      <c r="J141" s="91"/>
      <c r="K141" s="91"/>
      <c r="L141" s="91"/>
      <c r="M141" s="91"/>
      <c r="N141" s="91"/>
    </row>
    <row r="142" spans="1:14" s="62" customFormat="1" ht="25.5">
      <c r="A142" s="13"/>
      <c r="B142" s="16" t="s">
        <v>0</v>
      </c>
      <c r="C142" s="20" t="s">
        <v>16</v>
      </c>
      <c r="D142" s="16" t="s">
        <v>7</v>
      </c>
      <c r="E142" s="20" t="s">
        <v>175</v>
      </c>
      <c r="F142" s="16"/>
      <c r="G142" s="21" t="s">
        <v>70</v>
      </c>
      <c r="H142" s="106">
        <f t="shared" si="0"/>
        <v>500</v>
      </c>
      <c r="I142" s="91"/>
      <c r="J142" s="91"/>
      <c r="K142" s="91"/>
      <c r="L142" s="91"/>
      <c r="M142" s="91"/>
      <c r="N142" s="91"/>
    </row>
    <row r="143" spans="1:8" ht="25.5">
      <c r="A143" s="116"/>
      <c r="B143" s="16" t="s">
        <v>0</v>
      </c>
      <c r="C143" s="20" t="s">
        <v>16</v>
      </c>
      <c r="D143" s="16" t="s">
        <v>7</v>
      </c>
      <c r="E143" s="20" t="s">
        <v>175</v>
      </c>
      <c r="F143" s="16" t="s">
        <v>35</v>
      </c>
      <c r="G143" s="21" t="s">
        <v>203</v>
      </c>
      <c r="H143" s="106">
        <v>500</v>
      </c>
    </row>
    <row r="144" spans="1:8" ht="25.5" hidden="1">
      <c r="A144" s="13"/>
      <c r="B144" s="16" t="s">
        <v>0</v>
      </c>
      <c r="C144" s="20" t="s">
        <v>16</v>
      </c>
      <c r="D144" s="16" t="s">
        <v>7</v>
      </c>
      <c r="E144" s="20" t="s">
        <v>170</v>
      </c>
      <c r="F144" s="16" t="s">
        <v>204</v>
      </c>
      <c r="G144" s="21" t="s">
        <v>205</v>
      </c>
      <c r="H144" s="93">
        <f t="shared" si="0"/>
        <v>0</v>
      </c>
    </row>
    <row r="145" spans="1:8" ht="25.5" hidden="1">
      <c r="A145" s="13"/>
      <c r="B145" s="16" t="s">
        <v>0</v>
      </c>
      <c r="C145" s="20" t="s">
        <v>16</v>
      </c>
      <c r="D145" s="16" t="s">
        <v>7</v>
      </c>
      <c r="E145" s="20" t="s">
        <v>170</v>
      </c>
      <c r="F145" s="16" t="s">
        <v>206</v>
      </c>
      <c r="G145" s="21" t="s">
        <v>207</v>
      </c>
      <c r="H145" s="93">
        <v>0</v>
      </c>
    </row>
    <row r="146" spans="1:14" s="62" customFormat="1" ht="12.75">
      <c r="A146" s="13"/>
      <c r="B146" s="16" t="s">
        <v>0</v>
      </c>
      <c r="C146" s="20" t="s">
        <v>16</v>
      </c>
      <c r="D146" s="16" t="s">
        <v>7</v>
      </c>
      <c r="E146" s="20" t="s">
        <v>128</v>
      </c>
      <c r="F146" s="16"/>
      <c r="G146" s="21" t="s">
        <v>46</v>
      </c>
      <c r="H146" s="106">
        <f>H147</f>
        <v>11560.7067</v>
      </c>
      <c r="I146" s="91"/>
      <c r="J146" s="91"/>
      <c r="K146" s="91"/>
      <c r="L146" s="91"/>
      <c r="M146" s="91"/>
      <c r="N146" s="91"/>
    </row>
    <row r="147" spans="1:14" s="62" customFormat="1" ht="12.75">
      <c r="A147" s="13"/>
      <c r="B147" s="16" t="s">
        <v>0</v>
      </c>
      <c r="C147" s="20" t="s">
        <v>16</v>
      </c>
      <c r="D147" s="16" t="s">
        <v>7</v>
      </c>
      <c r="E147" s="20" t="s">
        <v>128</v>
      </c>
      <c r="F147" s="16"/>
      <c r="G147" s="21" t="s">
        <v>46</v>
      </c>
      <c r="H147" s="106">
        <f>H148</f>
        <v>11560.7067</v>
      </c>
      <c r="I147" s="91"/>
      <c r="J147" s="91"/>
      <c r="K147" s="91"/>
      <c r="L147" s="91"/>
      <c r="M147" s="91"/>
      <c r="N147" s="91"/>
    </row>
    <row r="148" spans="1:14" s="62" customFormat="1" ht="25.5" customHeight="1">
      <c r="A148" s="13"/>
      <c r="B148" s="16" t="s">
        <v>0</v>
      </c>
      <c r="C148" s="20" t="s">
        <v>16</v>
      </c>
      <c r="D148" s="16" t="s">
        <v>7</v>
      </c>
      <c r="E148" s="20" t="s">
        <v>128</v>
      </c>
      <c r="F148" s="16"/>
      <c r="G148" s="21" t="s">
        <v>46</v>
      </c>
      <c r="H148" s="106">
        <f>H149</f>
        <v>11560.7067</v>
      </c>
      <c r="I148" s="91"/>
      <c r="J148" s="91"/>
      <c r="K148" s="91"/>
      <c r="L148" s="91"/>
      <c r="M148" s="91"/>
      <c r="N148" s="91"/>
    </row>
    <row r="149" spans="1:14" s="62" customFormat="1" ht="25.5">
      <c r="A149" s="34"/>
      <c r="B149" s="16" t="s">
        <v>0</v>
      </c>
      <c r="C149" s="20" t="s">
        <v>16</v>
      </c>
      <c r="D149" s="16" t="s">
        <v>7</v>
      </c>
      <c r="E149" s="20" t="s">
        <v>168</v>
      </c>
      <c r="F149" s="16"/>
      <c r="G149" s="21" t="s">
        <v>169</v>
      </c>
      <c r="H149" s="106">
        <f>H150+H151</f>
        <v>11560.7067</v>
      </c>
      <c r="I149" s="91"/>
      <c r="J149" s="91"/>
      <c r="K149" s="91"/>
      <c r="L149" s="91"/>
      <c r="M149" s="91"/>
      <c r="N149" s="91"/>
    </row>
    <row r="150" spans="1:14" s="62" customFormat="1" ht="25.5">
      <c r="A150" s="13"/>
      <c r="B150" s="16" t="s">
        <v>0</v>
      </c>
      <c r="C150" s="20" t="s">
        <v>16</v>
      </c>
      <c r="D150" s="16" t="s">
        <v>7</v>
      </c>
      <c r="E150" s="20" t="s">
        <v>168</v>
      </c>
      <c r="F150" s="16" t="s">
        <v>35</v>
      </c>
      <c r="G150" s="21" t="s">
        <v>203</v>
      </c>
      <c r="H150" s="106">
        <v>684.59412</v>
      </c>
      <c r="I150" s="91"/>
      <c r="J150" s="91"/>
      <c r="K150" s="91"/>
      <c r="L150" s="91"/>
      <c r="M150" s="91"/>
      <c r="N150" s="91"/>
    </row>
    <row r="151" spans="1:14" s="62" customFormat="1" ht="25.5">
      <c r="A151" s="13"/>
      <c r="B151" s="16" t="s">
        <v>0</v>
      </c>
      <c r="C151" s="20" t="s">
        <v>16</v>
      </c>
      <c r="D151" s="16" t="s">
        <v>7</v>
      </c>
      <c r="E151" s="20" t="s">
        <v>168</v>
      </c>
      <c r="F151" s="16" t="s">
        <v>213</v>
      </c>
      <c r="G151" s="21" t="s">
        <v>214</v>
      </c>
      <c r="H151" s="22">
        <v>10876.11258</v>
      </c>
      <c r="I151" s="91"/>
      <c r="J151" s="91"/>
      <c r="K151" s="91"/>
      <c r="L151" s="91"/>
      <c r="M151" s="91"/>
      <c r="N151" s="91"/>
    </row>
    <row r="152" spans="1:14" s="61" customFormat="1" ht="12.75">
      <c r="A152" s="13"/>
      <c r="B152" s="16" t="s">
        <v>0</v>
      </c>
      <c r="C152" s="14" t="s">
        <v>16</v>
      </c>
      <c r="D152" s="15" t="s">
        <v>12</v>
      </c>
      <c r="E152" s="20"/>
      <c r="F152" s="16"/>
      <c r="G152" s="17" t="s">
        <v>103</v>
      </c>
      <c r="H152" s="106">
        <f>H164+H153</f>
        <v>11903.08163</v>
      </c>
      <c r="I152" s="90"/>
      <c r="J152" s="90"/>
      <c r="K152" s="90"/>
      <c r="L152" s="90"/>
      <c r="M152" s="90"/>
      <c r="N152" s="90"/>
    </row>
    <row r="153" spans="1:14" s="61" customFormat="1" ht="51">
      <c r="A153" s="81"/>
      <c r="B153" s="16" t="s">
        <v>0</v>
      </c>
      <c r="C153" s="20" t="s">
        <v>16</v>
      </c>
      <c r="D153" s="16" t="s">
        <v>12</v>
      </c>
      <c r="E153" s="20" t="s">
        <v>145</v>
      </c>
      <c r="F153" s="82"/>
      <c r="G153" s="123" t="s">
        <v>79</v>
      </c>
      <c r="H153" s="83">
        <f>H154+H158</f>
        <v>11403.08163</v>
      </c>
      <c r="I153" s="90"/>
      <c r="J153" s="90"/>
      <c r="K153" s="90"/>
      <c r="L153" s="90"/>
      <c r="M153" s="90"/>
      <c r="N153" s="90"/>
    </row>
    <row r="154" spans="1:14" s="61" customFormat="1" ht="25.5">
      <c r="A154" s="132"/>
      <c r="B154" s="16" t="s">
        <v>0</v>
      </c>
      <c r="C154" s="20" t="s">
        <v>16</v>
      </c>
      <c r="D154" s="16" t="s">
        <v>12</v>
      </c>
      <c r="E154" s="20" t="s">
        <v>151</v>
      </c>
      <c r="F154" s="133"/>
      <c r="G154" s="21" t="s">
        <v>267</v>
      </c>
      <c r="H154" s="166">
        <f>H155</f>
        <v>1199</v>
      </c>
      <c r="I154" s="90"/>
      <c r="J154" s="90"/>
      <c r="K154" s="90"/>
      <c r="L154" s="90"/>
      <c r="M154" s="90"/>
      <c r="N154" s="90"/>
    </row>
    <row r="155" spans="1:14" s="61" customFormat="1" ht="51">
      <c r="A155" s="132"/>
      <c r="B155" s="16" t="s">
        <v>0</v>
      </c>
      <c r="C155" s="20" t="s">
        <v>16</v>
      </c>
      <c r="D155" s="16" t="s">
        <v>12</v>
      </c>
      <c r="E155" s="20" t="s">
        <v>210</v>
      </c>
      <c r="F155" s="133"/>
      <c r="G155" s="21" t="s">
        <v>211</v>
      </c>
      <c r="H155" s="166">
        <f>H156</f>
        <v>1199</v>
      </c>
      <c r="I155" s="90"/>
      <c r="J155" s="90"/>
      <c r="K155" s="90"/>
      <c r="L155" s="90"/>
      <c r="M155" s="90"/>
      <c r="N155" s="90"/>
    </row>
    <row r="156" spans="1:14" s="61" customFormat="1" ht="25.5">
      <c r="A156" s="132"/>
      <c r="B156" s="16" t="s">
        <v>0</v>
      </c>
      <c r="C156" s="20" t="s">
        <v>16</v>
      </c>
      <c r="D156" s="16" t="s">
        <v>12</v>
      </c>
      <c r="E156" s="20" t="s">
        <v>212</v>
      </c>
      <c r="F156" s="133"/>
      <c r="G156" s="21" t="s">
        <v>70</v>
      </c>
      <c r="H156" s="166">
        <f>H157</f>
        <v>1199</v>
      </c>
      <c r="I156" s="90"/>
      <c r="J156" s="90"/>
      <c r="K156" s="90"/>
      <c r="L156" s="90"/>
      <c r="M156" s="90"/>
      <c r="N156" s="90"/>
    </row>
    <row r="157" spans="1:14" s="61" customFormat="1" ht="25.5">
      <c r="A157" s="132"/>
      <c r="B157" s="16" t="s">
        <v>0</v>
      </c>
      <c r="C157" s="20" t="s">
        <v>16</v>
      </c>
      <c r="D157" s="16" t="s">
        <v>12</v>
      </c>
      <c r="E157" s="20" t="s">
        <v>212</v>
      </c>
      <c r="F157" s="16" t="s">
        <v>35</v>
      </c>
      <c r="G157" s="21" t="s">
        <v>203</v>
      </c>
      <c r="H157" s="166">
        <v>1199</v>
      </c>
      <c r="I157" s="90"/>
      <c r="J157" s="90"/>
      <c r="K157" s="90"/>
      <c r="L157" s="90"/>
      <c r="M157" s="90"/>
      <c r="N157" s="90"/>
    </row>
    <row r="158" spans="1:14" s="61" customFormat="1" ht="25.5">
      <c r="A158" s="81"/>
      <c r="B158" s="16" t="s">
        <v>0</v>
      </c>
      <c r="C158" s="20" t="s">
        <v>16</v>
      </c>
      <c r="D158" s="16" t="s">
        <v>12</v>
      </c>
      <c r="E158" s="20" t="s">
        <v>186</v>
      </c>
      <c r="F158" s="82"/>
      <c r="G158" s="123" t="s">
        <v>258</v>
      </c>
      <c r="H158" s="83">
        <f>H159</f>
        <v>10204.08163</v>
      </c>
      <c r="I158" s="90"/>
      <c r="J158" s="90"/>
      <c r="K158" s="90"/>
      <c r="L158" s="90"/>
      <c r="M158" s="90"/>
      <c r="N158" s="90"/>
    </row>
    <row r="159" spans="1:14" s="61" customFormat="1" ht="38.25">
      <c r="A159" s="81"/>
      <c r="B159" s="16" t="s">
        <v>0</v>
      </c>
      <c r="C159" s="20" t="s">
        <v>16</v>
      </c>
      <c r="D159" s="16" t="s">
        <v>12</v>
      </c>
      <c r="E159" s="20" t="s">
        <v>259</v>
      </c>
      <c r="F159" s="82"/>
      <c r="G159" s="123" t="s">
        <v>260</v>
      </c>
      <c r="H159" s="83">
        <f>H160+H162</f>
        <v>10204.08163</v>
      </c>
      <c r="I159" s="90"/>
      <c r="J159" s="90"/>
      <c r="K159" s="90"/>
      <c r="L159" s="90"/>
      <c r="M159" s="90"/>
      <c r="N159" s="90"/>
    </row>
    <row r="160" spans="1:14" s="61" customFormat="1" ht="38.25">
      <c r="A160" s="81"/>
      <c r="B160" s="16" t="s">
        <v>0</v>
      </c>
      <c r="C160" s="20" t="s">
        <v>16</v>
      </c>
      <c r="D160" s="16" t="s">
        <v>12</v>
      </c>
      <c r="E160" s="20" t="s">
        <v>261</v>
      </c>
      <c r="F160" s="16"/>
      <c r="G160" s="21" t="s">
        <v>229</v>
      </c>
      <c r="H160" s="22">
        <f>H161</f>
        <v>10000</v>
      </c>
      <c r="I160" s="90"/>
      <c r="J160" s="90"/>
      <c r="K160" s="90"/>
      <c r="L160" s="90"/>
      <c r="M160" s="90"/>
      <c r="N160" s="90"/>
    </row>
    <row r="161" spans="1:14" s="61" customFormat="1" ht="25.5">
      <c r="A161" s="81"/>
      <c r="B161" s="16" t="s">
        <v>0</v>
      </c>
      <c r="C161" s="20" t="s">
        <v>16</v>
      </c>
      <c r="D161" s="16" t="s">
        <v>12</v>
      </c>
      <c r="E161" s="20" t="s">
        <v>261</v>
      </c>
      <c r="F161" s="16" t="s">
        <v>262</v>
      </c>
      <c r="G161" s="21" t="s">
        <v>263</v>
      </c>
      <c r="H161" s="22">
        <v>10000</v>
      </c>
      <c r="I161" s="90"/>
      <c r="J161" s="90"/>
      <c r="K161" s="90"/>
      <c r="L161" s="90"/>
      <c r="M161" s="90"/>
      <c r="N161" s="90"/>
    </row>
    <row r="162" spans="1:14" s="61" customFormat="1" ht="51">
      <c r="A162" s="81"/>
      <c r="B162" s="16" t="s">
        <v>0</v>
      </c>
      <c r="C162" s="20" t="s">
        <v>16</v>
      </c>
      <c r="D162" s="16" t="s">
        <v>12</v>
      </c>
      <c r="E162" s="20" t="s">
        <v>337</v>
      </c>
      <c r="F162" s="16"/>
      <c r="G162" s="21" t="s">
        <v>227</v>
      </c>
      <c r="H162" s="106">
        <f>H163</f>
        <v>204.08163</v>
      </c>
      <c r="I162" s="90"/>
      <c r="J162" s="90"/>
      <c r="K162" s="90"/>
      <c r="L162" s="90"/>
      <c r="M162" s="90"/>
      <c r="N162" s="90"/>
    </row>
    <row r="163" spans="1:14" s="61" customFormat="1" ht="25.5">
      <c r="A163" s="81"/>
      <c r="B163" s="16" t="s">
        <v>0</v>
      </c>
      <c r="C163" s="20" t="s">
        <v>16</v>
      </c>
      <c r="D163" s="16" t="s">
        <v>12</v>
      </c>
      <c r="E163" s="20" t="s">
        <v>337</v>
      </c>
      <c r="F163" s="16" t="s">
        <v>262</v>
      </c>
      <c r="G163" s="21" t="s">
        <v>263</v>
      </c>
      <c r="H163" s="106">
        <v>204.08163</v>
      </c>
      <c r="I163" s="90"/>
      <c r="J163" s="90"/>
      <c r="K163" s="90"/>
      <c r="L163" s="90"/>
      <c r="M163" s="90"/>
      <c r="N163" s="90"/>
    </row>
    <row r="164" spans="1:14" s="61" customFormat="1" ht="38.25">
      <c r="A164" s="13"/>
      <c r="B164" s="16" t="s">
        <v>0</v>
      </c>
      <c r="C164" s="20" t="s">
        <v>16</v>
      </c>
      <c r="D164" s="16" t="s">
        <v>12</v>
      </c>
      <c r="E164" s="20" t="s">
        <v>171</v>
      </c>
      <c r="F164" s="16"/>
      <c r="G164" s="21" t="s">
        <v>102</v>
      </c>
      <c r="H164" s="106">
        <f>H165</f>
        <v>500</v>
      </c>
      <c r="I164" s="90"/>
      <c r="J164" s="90"/>
      <c r="K164" s="90"/>
      <c r="L164" s="90"/>
      <c r="M164" s="90"/>
      <c r="N164" s="90"/>
    </row>
    <row r="165" spans="1:14" s="61" customFormat="1" ht="38.25">
      <c r="A165" s="13"/>
      <c r="B165" s="16" t="s">
        <v>0</v>
      </c>
      <c r="C165" s="20" t="s">
        <v>16</v>
      </c>
      <c r="D165" s="16" t="s">
        <v>12</v>
      </c>
      <c r="E165" s="20" t="s">
        <v>172</v>
      </c>
      <c r="F165" s="16"/>
      <c r="G165" s="21" t="s">
        <v>215</v>
      </c>
      <c r="H165" s="106">
        <f>H166+H172+H180</f>
        <v>500</v>
      </c>
      <c r="I165" s="90"/>
      <c r="J165" s="90"/>
      <c r="K165" s="90"/>
      <c r="L165" s="90"/>
      <c r="M165" s="90"/>
      <c r="N165" s="90"/>
    </row>
    <row r="166" spans="1:14" s="61" customFormat="1" ht="25.5">
      <c r="A166" s="13"/>
      <c r="B166" s="16" t="s">
        <v>0</v>
      </c>
      <c r="C166" s="20" t="s">
        <v>16</v>
      </c>
      <c r="D166" s="16" t="s">
        <v>12</v>
      </c>
      <c r="E166" s="20" t="s">
        <v>174</v>
      </c>
      <c r="F166" s="16"/>
      <c r="G166" s="21" t="s">
        <v>173</v>
      </c>
      <c r="H166" s="106">
        <f>H167</f>
        <v>350</v>
      </c>
      <c r="I166" s="90"/>
      <c r="J166" s="90"/>
      <c r="K166" s="90"/>
      <c r="L166" s="90"/>
      <c r="M166" s="90"/>
      <c r="N166" s="90"/>
    </row>
    <row r="167" spans="1:14" s="61" customFormat="1" ht="25.5">
      <c r="A167" s="13"/>
      <c r="B167" s="16" t="s">
        <v>0</v>
      </c>
      <c r="C167" s="20" t="s">
        <v>16</v>
      </c>
      <c r="D167" s="16" t="s">
        <v>12</v>
      </c>
      <c r="E167" s="20" t="s">
        <v>175</v>
      </c>
      <c r="F167" s="16"/>
      <c r="G167" s="21" t="s">
        <v>70</v>
      </c>
      <c r="H167" s="106">
        <f>H171+H168</f>
        <v>350</v>
      </c>
      <c r="I167" s="90"/>
      <c r="J167" s="90"/>
      <c r="K167" s="90"/>
      <c r="L167" s="90"/>
      <c r="M167" s="90"/>
      <c r="N167" s="90"/>
    </row>
    <row r="168" spans="1:14" s="61" customFormat="1" ht="25.5" hidden="1">
      <c r="A168" s="13"/>
      <c r="B168" s="16" t="s">
        <v>0</v>
      </c>
      <c r="C168" s="20" t="s">
        <v>16</v>
      </c>
      <c r="D168" s="16" t="s">
        <v>12</v>
      </c>
      <c r="E168" s="20" t="s">
        <v>175</v>
      </c>
      <c r="F168" s="16" t="s">
        <v>35</v>
      </c>
      <c r="G168" s="21" t="s">
        <v>203</v>
      </c>
      <c r="H168" s="83">
        <v>0</v>
      </c>
      <c r="I168" s="90"/>
      <c r="J168" s="90"/>
      <c r="K168" s="90"/>
      <c r="L168" s="90"/>
      <c r="M168" s="90"/>
      <c r="N168" s="90"/>
    </row>
    <row r="169" spans="1:14" s="61" customFormat="1" ht="25.5" hidden="1">
      <c r="A169" s="13"/>
      <c r="B169" s="16" t="s">
        <v>0</v>
      </c>
      <c r="C169" s="20" t="s">
        <v>16</v>
      </c>
      <c r="D169" s="16" t="s">
        <v>12</v>
      </c>
      <c r="E169" s="20" t="s">
        <v>175</v>
      </c>
      <c r="F169" s="16" t="s">
        <v>204</v>
      </c>
      <c r="G169" s="21" t="s">
        <v>205</v>
      </c>
      <c r="H169" s="83">
        <f>H170</f>
        <v>0</v>
      </c>
      <c r="I169" s="90"/>
      <c r="J169" s="90"/>
      <c r="K169" s="90"/>
      <c r="L169" s="90"/>
      <c r="M169" s="90"/>
      <c r="N169" s="90"/>
    </row>
    <row r="170" spans="1:14" s="61" customFormat="1" ht="25.5" hidden="1">
      <c r="A170" s="13"/>
      <c r="B170" s="16" t="s">
        <v>0</v>
      </c>
      <c r="C170" s="20" t="s">
        <v>16</v>
      </c>
      <c r="D170" s="16" t="s">
        <v>12</v>
      </c>
      <c r="E170" s="20" t="s">
        <v>175</v>
      </c>
      <c r="F170" s="16" t="s">
        <v>206</v>
      </c>
      <c r="G170" s="21" t="s">
        <v>207</v>
      </c>
      <c r="H170" s="83">
        <v>0</v>
      </c>
      <c r="I170" s="90"/>
      <c r="J170" s="90"/>
      <c r="K170" s="90"/>
      <c r="L170" s="90"/>
      <c r="M170" s="90"/>
      <c r="N170" s="90"/>
    </row>
    <row r="171" spans="1:14" s="61" customFormat="1" ht="12.75">
      <c r="A171" s="13"/>
      <c r="B171" s="16" t="s">
        <v>0</v>
      </c>
      <c r="C171" s="20" t="s">
        <v>16</v>
      </c>
      <c r="D171" s="16" t="s">
        <v>12</v>
      </c>
      <c r="E171" s="20" t="s">
        <v>175</v>
      </c>
      <c r="F171" s="16" t="s">
        <v>37</v>
      </c>
      <c r="G171" s="21" t="s">
        <v>36</v>
      </c>
      <c r="H171" s="22">
        <v>350</v>
      </c>
      <c r="I171" s="90"/>
      <c r="J171" s="90"/>
      <c r="K171" s="90"/>
      <c r="L171" s="90"/>
      <c r="M171" s="90"/>
      <c r="N171" s="90"/>
    </row>
    <row r="172" spans="1:14" s="61" customFormat="1" ht="25.5">
      <c r="A172" s="13"/>
      <c r="B172" s="16" t="s">
        <v>0</v>
      </c>
      <c r="C172" s="20" t="s">
        <v>16</v>
      </c>
      <c r="D172" s="16" t="s">
        <v>12</v>
      </c>
      <c r="E172" s="20" t="s">
        <v>176</v>
      </c>
      <c r="F172" s="16"/>
      <c r="G172" s="21" t="s">
        <v>177</v>
      </c>
      <c r="H172" s="106">
        <f>H173</f>
        <v>150</v>
      </c>
      <c r="I172" s="90"/>
      <c r="J172" s="90"/>
      <c r="K172" s="90"/>
      <c r="L172" s="90"/>
      <c r="M172" s="90"/>
      <c r="N172" s="90"/>
    </row>
    <row r="173" spans="1:14" s="61" customFormat="1" ht="25.5">
      <c r="A173" s="13"/>
      <c r="B173" s="16" t="s">
        <v>0</v>
      </c>
      <c r="C173" s="20" t="s">
        <v>16</v>
      </c>
      <c r="D173" s="16" t="s">
        <v>12</v>
      </c>
      <c r="E173" s="20" t="s">
        <v>178</v>
      </c>
      <c r="F173" s="16"/>
      <c r="G173" s="21" t="s">
        <v>70</v>
      </c>
      <c r="H173" s="106">
        <f>H174+H179</f>
        <v>150</v>
      </c>
      <c r="I173" s="90"/>
      <c r="J173" s="90"/>
      <c r="K173" s="90"/>
      <c r="L173" s="90"/>
      <c r="M173" s="90"/>
      <c r="N173" s="90"/>
    </row>
    <row r="174" spans="1:14" s="61" customFormat="1" ht="25.5" hidden="1">
      <c r="A174" s="13"/>
      <c r="B174" s="16" t="s">
        <v>0</v>
      </c>
      <c r="C174" s="20" t="s">
        <v>16</v>
      </c>
      <c r="D174" s="16" t="s">
        <v>12</v>
      </c>
      <c r="E174" s="20" t="s">
        <v>178</v>
      </c>
      <c r="F174" s="16" t="s">
        <v>35</v>
      </c>
      <c r="G174" s="21" t="s">
        <v>203</v>
      </c>
      <c r="H174" s="106">
        <f>H175</f>
        <v>0</v>
      </c>
      <c r="I174" s="90"/>
      <c r="J174" s="90"/>
      <c r="K174" s="90"/>
      <c r="L174" s="90"/>
      <c r="M174" s="90"/>
      <c r="N174" s="90"/>
    </row>
    <row r="175" spans="1:14" s="61" customFormat="1" ht="25.5" hidden="1">
      <c r="A175" s="13"/>
      <c r="B175" s="16" t="s">
        <v>0</v>
      </c>
      <c r="C175" s="20" t="s">
        <v>16</v>
      </c>
      <c r="D175" s="16" t="s">
        <v>12</v>
      </c>
      <c r="E175" s="20" t="s">
        <v>178</v>
      </c>
      <c r="F175" s="16" t="s">
        <v>204</v>
      </c>
      <c r="G175" s="21" t="s">
        <v>205</v>
      </c>
      <c r="H175" s="22">
        <f>H176+H178+H177</f>
        <v>0</v>
      </c>
      <c r="I175" s="90"/>
      <c r="J175" s="90"/>
      <c r="K175" s="90"/>
      <c r="L175" s="90"/>
      <c r="M175" s="90"/>
      <c r="N175" s="90"/>
    </row>
    <row r="176" spans="1:14" s="61" customFormat="1" ht="25.5" hidden="1">
      <c r="A176" s="13"/>
      <c r="B176" s="16" t="s">
        <v>0</v>
      </c>
      <c r="C176" s="20" t="s">
        <v>16</v>
      </c>
      <c r="D176" s="16" t="s">
        <v>12</v>
      </c>
      <c r="E176" s="20" t="s">
        <v>178</v>
      </c>
      <c r="F176" s="16" t="s">
        <v>206</v>
      </c>
      <c r="G176" s="21" t="s">
        <v>207</v>
      </c>
      <c r="H176" s="22">
        <v>0</v>
      </c>
      <c r="I176" s="90"/>
      <c r="J176" s="90"/>
      <c r="K176" s="90"/>
      <c r="L176" s="90"/>
      <c r="M176" s="90"/>
      <c r="N176" s="90"/>
    </row>
    <row r="177" spans="1:14" s="61" customFormat="1" ht="25.5" hidden="1">
      <c r="A177" s="13"/>
      <c r="B177" s="16" t="s">
        <v>0</v>
      </c>
      <c r="C177" s="20" t="s">
        <v>16</v>
      </c>
      <c r="D177" s="16" t="s">
        <v>12</v>
      </c>
      <c r="E177" s="20" t="s">
        <v>178</v>
      </c>
      <c r="F177" s="16" t="s">
        <v>206</v>
      </c>
      <c r="G177" s="21" t="s">
        <v>207</v>
      </c>
      <c r="H177" s="22">
        <v>0</v>
      </c>
      <c r="I177" s="90"/>
      <c r="J177" s="90"/>
      <c r="K177" s="90"/>
      <c r="L177" s="90"/>
      <c r="M177" s="90"/>
      <c r="N177" s="90"/>
    </row>
    <row r="178" spans="1:14" s="61" customFormat="1" ht="25.5" hidden="1">
      <c r="A178" s="13"/>
      <c r="B178" s="16" t="s">
        <v>0</v>
      </c>
      <c r="C178" s="20" t="s">
        <v>16</v>
      </c>
      <c r="D178" s="16" t="s">
        <v>12</v>
      </c>
      <c r="E178" s="20" t="s">
        <v>178</v>
      </c>
      <c r="F178" s="16" t="s">
        <v>206</v>
      </c>
      <c r="G178" s="21" t="s">
        <v>207</v>
      </c>
      <c r="H178" s="22">
        <v>0</v>
      </c>
      <c r="I178" s="98"/>
      <c r="J178" s="90"/>
      <c r="K178" s="90"/>
      <c r="L178" s="90"/>
      <c r="M178" s="90"/>
      <c r="N178" s="90"/>
    </row>
    <row r="179" spans="1:14" s="61" customFormat="1" ht="12.75">
      <c r="A179" s="13"/>
      <c r="B179" s="16" t="s">
        <v>0</v>
      </c>
      <c r="C179" s="20" t="s">
        <v>16</v>
      </c>
      <c r="D179" s="16" t="s">
        <v>12</v>
      </c>
      <c r="E179" s="20" t="s">
        <v>178</v>
      </c>
      <c r="F179" s="16" t="s">
        <v>37</v>
      </c>
      <c r="G179" s="21" t="s">
        <v>36</v>
      </c>
      <c r="H179" s="22">
        <v>150</v>
      </c>
      <c r="I179" s="98"/>
      <c r="J179" s="90"/>
      <c r="K179" s="90"/>
      <c r="L179" s="90"/>
      <c r="M179" s="90"/>
      <c r="N179" s="90"/>
    </row>
    <row r="180" spans="1:14" s="61" customFormat="1" ht="25.5" hidden="1">
      <c r="A180" s="13"/>
      <c r="B180" s="16" t="s">
        <v>0</v>
      </c>
      <c r="C180" s="20" t="s">
        <v>16</v>
      </c>
      <c r="D180" s="16" t="s">
        <v>12</v>
      </c>
      <c r="E180" s="20" t="s">
        <v>216</v>
      </c>
      <c r="F180" s="16"/>
      <c r="G180" s="21" t="s">
        <v>217</v>
      </c>
      <c r="H180" s="93">
        <f>H181</f>
        <v>0</v>
      </c>
      <c r="I180" s="98"/>
      <c r="J180" s="90"/>
      <c r="K180" s="90"/>
      <c r="L180" s="90"/>
      <c r="M180" s="90"/>
      <c r="N180" s="90"/>
    </row>
    <row r="181" spans="1:14" s="61" customFormat="1" ht="25.5" hidden="1">
      <c r="A181" s="13"/>
      <c r="B181" s="16" t="s">
        <v>0</v>
      </c>
      <c r="C181" s="20" t="s">
        <v>16</v>
      </c>
      <c r="D181" s="16" t="s">
        <v>12</v>
      </c>
      <c r="E181" s="20" t="s">
        <v>218</v>
      </c>
      <c r="F181" s="16"/>
      <c r="G181" s="21" t="s">
        <v>70</v>
      </c>
      <c r="H181" s="93">
        <f>H182</f>
        <v>0</v>
      </c>
      <c r="I181" s="98"/>
      <c r="J181" s="90"/>
      <c r="K181" s="90"/>
      <c r="L181" s="90"/>
      <c r="M181" s="90"/>
      <c r="N181" s="90"/>
    </row>
    <row r="182" spans="1:14" s="61" customFormat="1" ht="25.5" hidden="1">
      <c r="A182" s="13"/>
      <c r="B182" s="16" t="s">
        <v>0</v>
      </c>
      <c r="C182" s="20" t="s">
        <v>16</v>
      </c>
      <c r="D182" s="16" t="s">
        <v>12</v>
      </c>
      <c r="E182" s="20" t="s">
        <v>218</v>
      </c>
      <c r="F182" s="16" t="s">
        <v>35</v>
      </c>
      <c r="G182" s="21" t="s">
        <v>203</v>
      </c>
      <c r="H182" s="93">
        <f>H183</f>
        <v>0</v>
      </c>
      <c r="I182" s="98"/>
      <c r="J182" s="90"/>
      <c r="K182" s="90"/>
      <c r="L182" s="90"/>
      <c r="M182" s="90"/>
      <c r="N182" s="90"/>
    </row>
    <row r="183" spans="1:14" s="61" customFormat="1" ht="25.5" hidden="1">
      <c r="A183" s="13"/>
      <c r="B183" s="16" t="s">
        <v>0</v>
      </c>
      <c r="C183" s="20" t="s">
        <v>16</v>
      </c>
      <c r="D183" s="16" t="s">
        <v>12</v>
      </c>
      <c r="E183" s="20" t="s">
        <v>218</v>
      </c>
      <c r="F183" s="16" t="s">
        <v>204</v>
      </c>
      <c r="G183" s="21" t="s">
        <v>205</v>
      </c>
      <c r="H183" s="93">
        <f>H184+H185+H186</f>
        <v>0</v>
      </c>
      <c r="I183" s="98"/>
      <c r="J183" s="90"/>
      <c r="K183" s="90"/>
      <c r="L183" s="90"/>
      <c r="M183" s="90"/>
      <c r="N183" s="90"/>
    </row>
    <row r="184" spans="1:14" s="61" customFormat="1" ht="25.5" hidden="1">
      <c r="A184" s="13"/>
      <c r="B184" s="16" t="s">
        <v>0</v>
      </c>
      <c r="C184" s="20" t="s">
        <v>16</v>
      </c>
      <c r="D184" s="16" t="s">
        <v>12</v>
      </c>
      <c r="E184" s="20" t="s">
        <v>218</v>
      </c>
      <c r="F184" s="16" t="s">
        <v>206</v>
      </c>
      <c r="G184" s="21" t="s">
        <v>207</v>
      </c>
      <c r="H184" s="93">
        <v>0</v>
      </c>
      <c r="I184" s="98"/>
      <c r="J184" s="90"/>
      <c r="K184" s="90"/>
      <c r="L184" s="90"/>
      <c r="M184" s="90"/>
      <c r="N184" s="90"/>
    </row>
    <row r="185" spans="1:14" s="61" customFormat="1" ht="25.5" hidden="1">
      <c r="A185" s="13"/>
      <c r="B185" s="16" t="s">
        <v>0</v>
      </c>
      <c r="C185" s="20" t="s">
        <v>16</v>
      </c>
      <c r="D185" s="16" t="s">
        <v>12</v>
      </c>
      <c r="E185" s="20" t="s">
        <v>218</v>
      </c>
      <c r="F185" s="16" t="s">
        <v>206</v>
      </c>
      <c r="G185" s="21" t="s">
        <v>207</v>
      </c>
      <c r="H185" s="93">
        <v>0</v>
      </c>
      <c r="I185" s="98"/>
      <c r="J185" s="90"/>
      <c r="K185" s="90"/>
      <c r="L185" s="90"/>
      <c r="M185" s="90"/>
      <c r="N185" s="90"/>
    </row>
    <row r="186" spans="1:14" s="61" customFormat="1" ht="25.5" hidden="1">
      <c r="A186" s="13"/>
      <c r="B186" s="16" t="s">
        <v>0</v>
      </c>
      <c r="C186" s="20" t="s">
        <v>16</v>
      </c>
      <c r="D186" s="16" t="s">
        <v>12</v>
      </c>
      <c r="E186" s="20" t="s">
        <v>218</v>
      </c>
      <c r="F186" s="16" t="s">
        <v>206</v>
      </c>
      <c r="G186" s="21" t="s">
        <v>207</v>
      </c>
      <c r="H186" s="93">
        <v>0</v>
      </c>
      <c r="I186" s="98"/>
      <c r="J186" s="90"/>
      <c r="K186" s="90"/>
      <c r="L186" s="90"/>
      <c r="M186" s="90"/>
      <c r="N186" s="90"/>
    </row>
    <row r="187" spans="1:14" s="62" customFormat="1" ht="12.75">
      <c r="A187" s="33"/>
      <c r="B187" s="16" t="s">
        <v>0</v>
      </c>
      <c r="C187" s="14" t="s">
        <v>16</v>
      </c>
      <c r="D187" s="15" t="s">
        <v>8</v>
      </c>
      <c r="E187" s="14"/>
      <c r="F187" s="15"/>
      <c r="G187" s="17" t="s">
        <v>26</v>
      </c>
      <c r="H187" s="107">
        <f>H188+H210</f>
        <v>6652.79929</v>
      </c>
      <c r="I187" s="91"/>
      <c r="J187" s="91"/>
      <c r="K187" s="91"/>
      <c r="L187" s="91"/>
      <c r="M187" s="91"/>
      <c r="N187" s="91"/>
    </row>
    <row r="188" spans="1:14" s="62" customFormat="1" ht="48">
      <c r="A188" s="34"/>
      <c r="B188" s="16" t="s">
        <v>0</v>
      </c>
      <c r="C188" s="20" t="s">
        <v>16</v>
      </c>
      <c r="D188" s="16" t="s">
        <v>8</v>
      </c>
      <c r="E188" s="20" t="s">
        <v>145</v>
      </c>
      <c r="F188" s="16"/>
      <c r="G188" s="27" t="s">
        <v>79</v>
      </c>
      <c r="H188" s="106">
        <f>H189+H193</f>
        <v>3782.0098</v>
      </c>
      <c r="I188" s="91"/>
      <c r="J188" s="91"/>
      <c r="K188" s="91"/>
      <c r="L188" s="91"/>
      <c r="M188" s="91"/>
      <c r="N188" s="91"/>
    </row>
    <row r="189" spans="1:14" s="62" customFormat="1" ht="25.5">
      <c r="A189" s="19"/>
      <c r="B189" s="16" t="s">
        <v>0</v>
      </c>
      <c r="C189" s="20" t="s">
        <v>16</v>
      </c>
      <c r="D189" s="16" t="s">
        <v>8</v>
      </c>
      <c r="E189" s="20" t="s">
        <v>151</v>
      </c>
      <c r="F189" s="16"/>
      <c r="G189" s="21" t="s">
        <v>267</v>
      </c>
      <c r="H189" s="22">
        <f>H190</f>
        <v>1200</v>
      </c>
      <c r="I189" s="91"/>
      <c r="J189" s="91"/>
      <c r="K189" s="91"/>
      <c r="L189" s="91"/>
      <c r="M189" s="91"/>
      <c r="N189" s="91"/>
    </row>
    <row r="190" spans="1:14" s="62" customFormat="1" ht="25.5">
      <c r="A190" s="19"/>
      <c r="B190" s="16" t="s">
        <v>0</v>
      </c>
      <c r="C190" s="20" t="s">
        <v>16</v>
      </c>
      <c r="D190" s="16" t="s">
        <v>8</v>
      </c>
      <c r="E190" s="20" t="s">
        <v>152</v>
      </c>
      <c r="F190" s="16"/>
      <c r="G190" s="21" t="s">
        <v>150</v>
      </c>
      <c r="H190" s="22">
        <f>H191</f>
        <v>1200</v>
      </c>
      <c r="I190" s="91"/>
      <c r="J190" s="91"/>
      <c r="K190" s="91"/>
      <c r="L190" s="91"/>
      <c r="M190" s="91"/>
      <c r="N190" s="91"/>
    </row>
    <row r="191" spans="1:14" s="62" customFormat="1" ht="25.5">
      <c r="A191" s="19"/>
      <c r="B191" s="16" t="s">
        <v>0</v>
      </c>
      <c r="C191" s="20" t="s">
        <v>16</v>
      </c>
      <c r="D191" s="16" t="s">
        <v>8</v>
      </c>
      <c r="E191" s="20" t="s">
        <v>153</v>
      </c>
      <c r="F191" s="16"/>
      <c r="G191" s="21" t="s">
        <v>70</v>
      </c>
      <c r="H191" s="22">
        <f>H192</f>
        <v>1200</v>
      </c>
      <c r="I191" s="91"/>
      <c r="J191" s="91"/>
      <c r="K191" s="91"/>
      <c r="L191" s="91"/>
      <c r="M191" s="91"/>
      <c r="N191" s="91"/>
    </row>
    <row r="192" spans="1:14" s="62" customFormat="1" ht="25.5">
      <c r="A192" s="19"/>
      <c r="B192" s="16" t="s">
        <v>0</v>
      </c>
      <c r="C192" s="20" t="s">
        <v>16</v>
      </c>
      <c r="D192" s="16" t="s">
        <v>8</v>
      </c>
      <c r="E192" s="20" t="s">
        <v>153</v>
      </c>
      <c r="F192" s="16" t="s">
        <v>35</v>
      </c>
      <c r="G192" s="21" t="s">
        <v>203</v>
      </c>
      <c r="H192" s="22">
        <v>1200</v>
      </c>
      <c r="I192" s="91"/>
      <c r="J192" s="91"/>
      <c r="K192" s="91"/>
      <c r="L192" s="91"/>
      <c r="M192" s="91"/>
      <c r="N192" s="91"/>
    </row>
    <row r="193" spans="1:14" s="62" customFormat="1" ht="25.5">
      <c r="A193" s="34"/>
      <c r="B193" s="16" t="s">
        <v>0</v>
      </c>
      <c r="C193" s="20" t="s">
        <v>16</v>
      </c>
      <c r="D193" s="16" t="s">
        <v>8</v>
      </c>
      <c r="E193" s="20" t="s">
        <v>146</v>
      </c>
      <c r="F193" s="16"/>
      <c r="G193" s="21" t="s">
        <v>80</v>
      </c>
      <c r="H193" s="106">
        <f>H194+H197+H207+H204</f>
        <v>2582.0098</v>
      </c>
      <c r="I193" s="91"/>
      <c r="J193" s="91"/>
      <c r="K193" s="91"/>
      <c r="L193" s="91"/>
      <c r="M193" s="91"/>
      <c r="N193" s="91"/>
    </row>
    <row r="194" spans="1:14" s="62" customFormat="1" ht="25.5">
      <c r="A194" s="34"/>
      <c r="B194" s="16" t="s">
        <v>0</v>
      </c>
      <c r="C194" s="20" t="s">
        <v>16</v>
      </c>
      <c r="D194" s="16" t="s">
        <v>8</v>
      </c>
      <c r="E194" s="20" t="s">
        <v>179</v>
      </c>
      <c r="F194" s="16"/>
      <c r="G194" s="21" t="s">
        <v>180</v>
      </c>
      <c r="H194" s="106">
        <f>H195</f>
        <v>2300</v>
      </c>
      <c r="I194" s="91"/>
      <c r="J194" s="91"/>
      <c r="K194" s="91"/>
      <c r="L194" s="91"/>
      <c r="M194" s="91"/>
      <c r="N194" s="91"/>
    </row>
    <row r="195" spans="1:14" s="62" customFormat="1" ht="25.5">
      <c r="A195" s="34"/>
      <c r="B195" s="16" t="s">
        <v>0</v>
      </c>
      <c r="C195" s="20" t="s">
        <v>16</v>
      </c>
      <c r="D195" s="16" t="s">
        <v>8</v>
      </c>
      <c r="E195" s="20" t="s">
        <v>181</v>
      </c>
      <c r="F195" s="16"/>
      <c r="G195" s="21" t="s">
        <v>70</v>
      </c>
      <c r="H195" s="106">
        <f>H196</f>
        <v>2300</v>
      </c>
      <c r="I195" s="91"/>
      <c r="J195" s="91"/>
      <c r="K195" s="91"/>
      <c r="L195" s="91"/>
      <c r="M195" s="91"/>
      <c r="N195" s="91"/>
    </row>
    <row r="196" spans="1:14" s="62" customFormat="1" ht="25.5">
      <c r="A196" s="13"/>
      <c r="B196" s="16" t="s">
        <v>0</v>
      </c>
      <c r="C196" s="20" t="s">
        <v>16</v>
      </c>
      <c r="D196" s="16" t="s">
        <v>8</v>
      </c>
      <c r="E196" s="20" t="s">
        <v>181</v>
      </c>
      <c r="F196" s="16" t="s">
        <v>35</v>
      </c>
      <c r="G196" s="21" t="s">
        <v>203</v>
      </c>
      <c r="H196" s="106">
        <v>2300</v>
      </c>
      <c r="I196" s="91"/>
      <c r="J196" s="91"/>
      <c r="K196" s="91"/>
      <c r="L196" s="91"/>
      <c r="M196" s="91"/>
      <c r="N196" s="91"/>
    </row>
    <row r="197" spans="1:14" s="62" customFormat="1" ht="25.5" hidden="1">
      <c r="A197" s="13"/>
      <c r="B197" s="16" t="s">
        <v>0</v>
      </c>
      <c r="C197" s="20" t="s">
        <v>16</v>
      </c>
      <c r="D197" s="16" t="s">
        <v>8</v>
      </c>
      <c r="E197" s="20" t="s">
        <v>219</v>
      </c>
      <c r="F197" s="16"/>
      <c r="G197" s="21" t="s">
        <v>220</v>
      </c>
      <c r="H197" s="93">
        <f>H198</f>
        <v>0</v>
      </c>
      <c r="I197" s="91"/>
      <c r="J197" s="91"/>
      <c r="K197" s="91"/>
      <c r="L197" s="91"/>
      <c r="M197" s="91"/>
      <c r="N197" s="91"/>
    </row>
    <row r="198" spans="1:14" s="62" customFormat="1" ht="25.5" hidden="1">
      <c r="A198" s="13"/>
      <c r="B198" s="16" t="s">
        <v>0</v>
      </c>
      <c r="C198" s="20" t="s">
        <v>16</v>
      </c>
      <c r="D198" s="16" t="s">
        <v>8</v>
      </c>
      <c r="E198" s="20" t="s">
        <v>221</v>
      </c>
      <c r="F198" s="16"/>
      <c r="G198" s="21" t="s">
        <v>70</v>
      </c>
      <c r="H198" s="93">
        <f>H199</f>
        <v>0</v>
      </c>
      <c r="I198" s="91"/>
      <c r="J198" s="91"/>
      <c r="K198" s="91"/>
      <c r="L198" s="91"/>
      <c r="M198" s="91"/>
      <c r="N198" s="91"/>
    </row>
    <row r="199" spans="1:14" s="62" customFormat="1" ht="25.5" hidden="1">
      <c r="A199" s="13"/>
      <c r="B199" s="16" t="s">
        <v>0</v>
      </c>
      <c r="C199" s="20" t="s">
        <v>16</v>
      </c>
      <c r="D199" s="16" t="s">
        <v>8</v>
      </c>
      <c r="E199" s="20" t="s">
        <v>221</v>
      </c>
      <c r="F199" s="16" t="s">
        <v>35</v>
      </c>
      <c r="G199" s="21" t="s">
        <v>203</v>
      </c>
      <c r="H199" s="93">
        <f>H200</f>
        <v>0</v>
      </c>
      <c r="I199" s="91"/>
      <c r="J199" s="91"/>
      <c r="K199" s="91"/>
      <c r="L199" s="91"/>
      <c r="M199" s="91"/>
      <c r="N199" s="91"/>
    </row>
    <row r="200" spans="1:14" s="62" customFormat="1" ht="25.5" hidden="1">
      <c r="A200" s="13"/>
      <c r="B200" s="16" t="s">
        <v>0</v>
      </c>
      <c r="C200" s="20" t="s">
        <v>16</v>
      </c>
      <c r="D200" s="16" t="s">
        <v>8</v>
      </c>
      <c r="E200" s="20" t="s">
        <v>221</v>
      </c>
      <c r="F200" s="16" t="s">
        <v>204</v>
      </c>
      <c r="G200" s="21" t="s">
        <v>205</v>
      </c>
      <c r="H200" s="93">
        <f>H201+H202+H203</f>
        <v>0</v>
      </c>
      <c r="I200" s="91"/>
      <c r="J200" s="91"/>
      <c r="K200" s="91"/>
      <c r="L200" s="91"/>
      <c r="M200" s="91"/>
      <c r="N200" s="91"/>
    </row>
    <row r="201" spans="1:14" s="62" customFormat="1" ht="25.5" hidden="1">
      <c r="A201" s="13"/>
      <c r="B201" s="16" t="s">
        <v>0</v>
      </c>
      <c r="C201" s="20" t="s">
        <v>16</v>
      </c>
      <c r="D201" s="16" t="s">
        <v>8</v>
      </c>
      <c r="E201" s="20" t="s">
        <v>221</v>
      </c>
      <c r="F201" s="16" t="s">
        <v>206</v>
      </c>
      <c r="G201" s="21" t="s">
        <v>207</v>
      </c>
      <c r="H201" s="93">
        <v>0</v>
      </c>
      <c r="I201" s="91"/>
      <c r="J201" s="91"/>
      <c r="K201" s="91"/>
      <c r="L201" s="91"/>
      <c r="M201" s="91"/>
      <c r="N201" s="91"/>
    </row>
    <row r="202" spans="1:14" s="62" customFormat="1" ht="25.5" hidden="1">
      <c r="A202" s="13"/>
      <c r="B202" s="16" t="s">
        <v>0</v>
      </c>
      <c r="C202" s="20" t="s">
        <v>16</v>
      </c>
      <c r="D202" s="16" t="s">
        <v>8</v>
      </c>
      <c r="E202" s="20" t="s">
        <v>221</v>
      </c>
      <c r="F202" s="16" t="s">
        <v>206</v>
      </c>
      <c r="G202" s="21" t="s">
        <v>207</v>
      </c>
      <c r="H202" s="93">
        <v>0</v>
      </c>
      <c r="I202" s="91"/>
      <c r="J202" s="91"/>
      <c r="K202" s="91"/>
      <c r="L202" s="91"/>
      <c r="M202" s="91"/>
      <c r="N202" s="91"/>
    </row>
    <row r="203" spans="1:14" s="62" customFormat="1" ht="25.5" hidden="1">
      <c r="A203" s="13"/>
      <c r="B203" s="16" t="s">
        <v>0</v>
      </c>
      <c r="C203" s="20" t="s">
        <v>16</v>
      </c>
      <c r="D203" s="16" t="s">
        <v>8</v>
      </c>
      <c r="E203" s="20" t="s">
        <v>221</v>
      </c>
      <c r="F203" s="16" t="s">
        <v>206</v>
      </c>
      <c r="G203" s="21" t="s">
        <v>207</v>
      </c>
      <c r="H203" s="93">
        <v>0</v>
      </c>
      <c r="I203" s="91"/>
      <c r="J203" s="91"/>
      <c r="K203" s="91"/>
      <c r="L203" s="91"/>
      <c r="M203" s="91"/>
      <c r="N203" s="91"/>
    </row>
    <row r="204" spans="1:14" s="62" customFormat="1" ht="38.25">
      <c r="A204" s="13"/>
      <c r="B204" s="16" t="s">
        <v>0</v>
      </c>
      <c r="C204" s="20" t="s">
        <v>16</v>
      </c>
      <c r="D204" s="16" t="s">
        <v>8</v>
      </c>
      <c r="E204" s="20" t="s">
        <v>268</v>
      </c>
      <c r="F204" s="16"/>
      <c r="G204" s="21" t="s">
        <v>269</v>
      </c>
      <c r="H204" s="22">
        <f>H205</f>
        <v>100</v>
      </c>
      <c r="I204" s="91"/>
      <c r="J204" s="91"/>
      <c r="K204" s="91"/>
      <c r="L204" s="91"/>
      <c r="M204" s="91"/>
      <c r="N204" s="91"/>
    </row>
    <row r="205" spans="1:14" s="62" customFormat="1" ht="25.5">
      <c r="A205" s="13"/>
      <c r="B205" s="16" t="s">
        <v>0</v>
      </c>
      <c r="C205" s="20" t="s">
        <v>16</v>
      </c>
      <c r="D205" s="16" t="s">
        <v>8</v>
      </c>
      <c r="E205" s="20" t="s">
        <v>270</v>
      </c>
      <c r="F205" s="16"/>
      <c r="G205" s="21" t="s">
        <v>70</v>
      </c>
      <c r="H205" s="22">
        <f>H206</f>
        <v>100</v>
      </c>
      <c r="I205" s="91"/>
      <c r="J205" s="91"/>
      <c r="K205" s="91"/>
      <c r="L205" s="91"/>
      <c r="M205" s="91"/>
      <c r="N205" s="91"/>
    </row>
    <row r="206" spans="1:14" s="62" customFormat="1" ht="25.5">
      <c r="A206" s="13"/>
      <c r="B206" s="16" t="s">
        <v>0</v>
      </c>
      <c r="C206" s="20" t="s">
        <v>16</v>
      </c>
      <c r="D206" s="16" t="s">
        <v>8</v>
      </c>
      <c r="E206" s="20" t="s">
        <v>270</v>
      </c>
      <c r="F206" s="16" t="s">
        <v>35</v>
      </c>
      <c r="G206" s="21" t="s">
        <v>203</v>
      </c>
      <c r="H206" s="22">
        <v>100</v>
      </c>
      <c r="I206" s="91"/>
      <c r="J206" s="91"/>
      <c r="K206" s="91"/>
      <c r="L206" s="91"/>
      <c r="M206" s="91"/>
      <c r="N206" s="91"/>
    </row>
    <row r="207" spans="1:14" s="62" customFormat="1" ht="25.5">
      <c r="A207" s="13"/>
      <c r="B207" s="16" t="s">
        <v>0</v>
      </c>
      <c r="C207" s="20" t="s">
        <v>16</v>
      </c>
      <c r="D207" s="16" t="s">
        <v>8</v>
      </c>
      <c r="E207" s="20" t="s">
        <v>183</v>
      </c>
      <c r="F207" s="16"/>
      <c r="G207" s="21" t="s">
        <v>182</v>
      </c>
      <c r="H207" s="106">
        <f>H208</f>
        <v>182.0098</v>
      </c>
      <c r="I207" s="91"/>
      <c r="J207" s="91"/>
      <c r="K207" s="91"/>
      <c r="L207" s="91"/>
      <c r="M207" s="91"/>
      <c r="N207" s="91"/>
    </row>
    <row r="208" spans="1:8" ht="25.5">
      <c r="A208" s="116"/>
      <c r="B208" s="16" t="s">
        <v>0</v>
      </c>
      <c r="C208" s="20" t="s">
        <v>16</v>
      </c>
      <c r="D208" s="16" t="s">
        <v>8</v>
      </c>
      <c r="E208" s="20" t="s">
        <v>184</v>
      </c>
      <c r="F208" s="16"/>
      <c r="G208" s="21" t="s">
        <v>70</v>
      </c>
      <c r="H208" s="106">
        <f>H209</f>
        <v>182.0098</v>
      </c>
    </row>
    <row r="209" spans="1:14" s="61" customFormat="1" ht="25.5">
      <c r="A209" s="34"/>
      <c r="B209" s="16" t="s">
        <v>0</v>
      </c>
      <c r="C209" s="20" t="s">
        <v>16</v>
      </c>
      <c r="D209" s="16" t="s">
        <v>8</v>
      </c>
      <c r="E209" s="20" t="s">
        <v>184</v>
      </c>
      <c r="F209" s="16" t="s">
        <v>35</v>
      </c>
      <c r="G209" s="21" t="s">
        <v>203</v>
      </c>
      <c r="H209" s="106">
        <v>182.0098</v>
      </c>
      <c r="I209" s="90"/>
      <c r="J209" s="90"/>
      <c r="K209" s="90"/>
      <c r="L209" s="90"/>
      <c r="M209" s="90"/>
      <c r="N209" s="90"/>
    </row>
    <row r="210" spans="1:14" s="61" customFormat="1" ht="38.25">
      <c r="A210" s="34"/>
      <c r="B210" s="16" t="s">
        <v>0</v>
      </c>
      <c r="C210" s="20" t="s">
        <v>16</v>
      </c>
      <c r="D210" s="16" t="s">
        <v>8</v>
      </c>
      <c r="E210" s="20" t="s">
        <v>171</v>
      </c>
      <c r="F210" s="16"/>
      <c r="G210" s="21" t="s">
        <v>102</v>
      </c>
      <c r="H210" s="106">
        <f>H211</f>
        <v>2870.78949</v>
      </c>
      <c r="I210" s="90"/>
      <c r="J210" s="90"/>
      <c r="K210" s="90"/>
      <c r="L210" s="90"/>
      <c r="M210" s="90"/>
      <c r="N210" s="90"/>
    </row>
    <row r="211" spans="1:14" s="62" customFormat="1" ht="38.25">
      <c r="A211" s="34"/>
      <c r="B211" s="16" t="s">
        <v>0</v>
      </c>
      <c r="C211" s="20" t="s">
        <v>16</v>
      </c>
      <c r="D211" s="16" t="s">
        <v>8</v>
      </c>
      <c r="E211" s="20" t="s">
        <v>172</v>
      </c>
      <c r="F211" s="16"/>
      <c r="G211" s="21" t="s">
        <v>215</v>
      </c>
      <c r="H211" s="106">
        <f>H212+H215</f>
        <v>2870.78949</v>
      </c>
      <c r="I211" s="91"/>
      <c r="J211" s="91"/>
      <c r="K211" s="91"/>
      <c r="L211" s="91"/>
      <c r="M211" s="91"/>
      <c r="N211" s="91"/>
    </row>
    <row r="212" spans="1:14" s="62" customFormat="1" ht="38.25">
      <c r="A212" s="34"/>
      <c r="B212" s="16" t="s">
        <v>0</v>
      </c>
      <c r="C212" s="20" t="s">
        <v>16</v>
      </c>
      <c r="D212" s="16" t="s">
        <v>8</v>
      </c>
      <c r="E212" s="20" t="s">
        <v>222</v>
      </c>
      <c r="F212" s="16"/>
      <c r="G212" s="21" t="s">
        <v>223</v>
      </c>
      <c r="H212" s="106">
        <f>H213</f>
        <v>1644.24181</v>
      </c>
      <c r="I212" s="91"/>
      <c r="J212" s="91"/>
      <c r="K212" s="91"/>
      <c r="L212" s="91"/>
      <c r="M212" s="91"/>
      <c r="N212" s="91"/>
    </row>
    <row r="213" spans="1:14" s="62" customFormat="1" ht="25.5">
      <c r="A213" s="34"/>
      <c r="B213" s="16" t="s">
        <v>0</v>
      </c>
      <c r="C213" s="20" t="s">
        <v>16</v>
      </c>
      <c r="D213" s="16" t="s">
        <v>8</v>
      </c>
      <c r="E213" s="20" t="s">
        <v>185</v>
      </c>
      <c r="F213" s="16"/>
      <c r="G213" s="21" t="s">
        <v>70</v>
      </c>
      <c r="H213" s="106">
        <f>H214</f>
        <v>1644.24181</v>
      </c>
      <c r="I213" s="91"/>
      <c r="J213" s="91"/>
      <c r="K213" s="91"/>
      <c r="L213" s="91"/>
      <c r="M213" s="91"/>
      <c r="N213" s="91"/>
    </row>
    <row r="214" spans="1:14" s="62" customFormat="1" ht="25.5">
      <c r="A214" s="13"/>
      <c r="B214" s="16" t="s">
        <v>0</v>
      </c>
      <c r="C214" s="20" t="s">
        <v>16</v>
      </c>
      <c r="D214" s="16" t="s">
        <v>8</v>
      </c>
      <c r="E214" s="20" t="s">
        <v>185</v>
      </c>
      <c r="F214" s="16" t="s">
        <v>35</v>
      </c>
      <c r="G214" s="21" t="s">
        <v>203</v>
      </c>
      <c r="H214" s="106">
        <f>1862.08017-217.83836</f>
        <v>1644.24181</v>
      </c>
      <c r="I214" s="91"/>
      <c r="J214" s="91"/>
      <c r="K214" s="91"/>
      <c r="L214" s="91"/>
      <c r="M214" s="91"/>
      <c r="N214" s="91"/>
    </row>
    <row r="215" spans="1:14" s="62" customFormat="1" ht="38.25">
      <c r="A215" s="13"/>
      <c r="B215" s="16" t="s">
        <v>0</v>
      </c>
      <c r="C215" s="20" t="s">
        <v>16</v>
      </c>
      <c r="D215" s="16" t="s">
        <v>8</v>
      </c>
      <c r="E215" s="20" t="s">
        <v>224</v>
      </c>
      <c r="F215" s="16"/>
      <c r="G215" s="21" t="s">
        <v>225</v>
      </c>
      <c r="H215" s="22">
        <f>H216</f>
        <v>1226.54768</v>
      </c>
      <c r="I215" s="91"/>
      <c r="J215" s="91"/>
      <c r="K215" s="91"/>
      <c r="L215" s="91"/>
      <c r="M215" s="91"/>
      <c r="N215" s="91"/>
    </row>
    <row r="216" spans="1:14" s="62" customFormat="1" ht="25.5">
      <c r="A216" s="13"/>
      <c r="B216" s="16" t="s">
        <v>0</v>
      </c>
      <c r="C216" s="20" t="s">
        <v>16</v>
      </c>
      <c r="D216" s="16" t="s">
        <v>8</v>
      </c>
      <c r="E216" s="20" t="s">
        <v>226</v>
      </c>
      <c r="F216" s="16"/>
      <c r="G216" s="21" t="s">
        <v>70</v>
      </c>
      <c r="H216" s="22">
        <f>H217</f>
        <v>1226.54768</v>
      </c>
      <c r="I216" s="91"/>
      <c r="J216" s="91"/>
      <c r="K216" s="91"/>
      <c r="L216" s="91"/>
      <c r="M216" s="91"/>
      <c r="N216" s="91"/>
    </row>
    <row r="217" spans="1:14" s="62" customFormat="1" ht="25.5">
      <c r="A217" s="13"/>
      <c r="B217" s="16" t="s">
        <v>0</v>
      </c>
      <c r="C217" s="20" t="s">
        <v>16</v>
      </c>
      <c r="D217" s="16" t="s">
        <v>8</v>
      </c>
      <c r="E217" s="20" t="s">
        <v>226</v>
      </c>
      <c r="F217" s="16" t="s">
        <v>35</v>
      </c>
      <c r="G217" s="21" t="s">
        <v>203</v>
      </c>
      <c r="H217" s="22">
        <v>1226.54768</v>
      </c>
      <c r="I217" s="91"/>
      <c r="J217" s="91"/>
      <c r="K217" s="91"/>
      <c r="L217" s="91"/>
      <c r="M217" s="91"/>
      <c r="N217" s="91"/>
    </row>
    <row r="218" spans="1:14" s="62" customFormat="1" ht="25.5" hidden="1">
      <c r="A218" s="13"/>
      <c r="B218" s="16" t="s">
        <v>0</v>
      </c>
      <c r="C218" s="20" t="s">
        <v>16</v>
      </c>
      <c r="D218" s="16" t="s">
        <v>8</v>
      </c>
      <c r="E218" s="20" t="s">
        <v>226</v>
      </c>
      <c r="F218" s="16" t="s">
        <v>206</v>
      </c>
      <c r="G218" s="21" t="s">
        <v>207</v>
      </c>
      <c r="H218" s="93">
        <v>0</v>
      </c>
      <c r="I218" s="91"/>
      <c r="J218" s="91"/>
      <c r="K218" s="91"/>
      <c r="L218" s="91"/>
      <c r="M218" s="91"/>
      <c r="N218" s="91"/>
    </row>
    <row r="219" spans="1:14" s="62" customFormat="1" ht="25.5">
      <c r="A219" s="33"/>
      <c r="B219" s="16" t="s">
        <v>0</v>
      </c>
      <c r="C219" s="14" t="s">
        <v>16</v>
      </c>
      <c r="D219" s="15" t="s">
        <v>16</v>
      </c>
      <c r="E219" s="14"/>
      <c r="F219" s="15"/>
      <c r="G219" s="17" t="s">
        <v>71</v>
      </c>
      <c r="H219" s="18">
        <f>H220+H262</f>
        <v>15984.836729999999</v>
      </c>
      <c r="I219" s="91"/>
      <c r="J219" s="91"/>
      <c r="K219" s="91"/>
      <c r="L219" s="91"/>
      <c r="M219" s="91"/>
      <c r="N219" s="91"/>
    </row>
    <row r="220" spans="1:14" s="62" customFormat="1" ht="48">
      <c r="A220" s="34"/>
      <c r="B220" s="16" t="s">
        <v>0</v>
      </c>
      <c r="C220" s="20" t="s">
        <v>16</v>
      </c>
      <c r="D220" s="16" t="s">
        <v>16</v>
      </c>
      <c r="E220" s="20" t="s">
        <v>145</v>
      </c>
      <c r="F220" s="16"/>
      <c r="G220" s="27" t="s">
        <v>79</v>
      </c>
      <c r="H220" s="22">
        <f>H221+H254+H235+H229</f>
        <v>15984.836729999999</v>
      </c>
      <c r="I220" s="91"/>
      <c r="J220" s="91"/>
      <c r="K220" s="91"/>
      <c r="L220" s="91"/>
      <c r="M220" s="91"/>
      <c r="N220" s="91"/>
    </row>
    <row r="221" spans="1:14" s="62" customFormat="1" ht="25.5">
      <c r="A221" s="34"/>
      <c r="B221" s="16" t="s">
        <v>0</v>
      </c>
      <c r="C221" s="20" t="s">
        <v>16</v>
      </c>
      <c r="D221" s="16" t="s">
        <v>16</v>
      </c>
      <c r="E221" s="20" t="s">
        <v>151</v>
      </c>
      <c r="F221" s="16"/>
      <c r="G221" s="21" t="s">
        <v>81</v>
      </c>
      <c r="H221" s="22">
        <f>H222+H242</f>
        <v>687.83673</v>
      </c>
      <c r="I221" s="91"/>
      <c r="J221" s="91"/>
      <c r="K221" s="91"/>
      <c r="L221" s="91"/>
      <c r="M221" s="91"/>
      <c r="N221" s="91"/>
    </row>
    <row r="222" spans="1:14" s="62" customFormat="1" ht="25.5">
      <c r="A222" s="34"/>
      <c r="B222" s="16" t="s">
        <v>0</v>
      </c>
      <c r="C222" s="20" t="s">
        <v>16</v>
      </c>
      <c r="D222" s="16" t="s">
        <v>16</v>
      </c>
      <c r="E222" s="20" t="s">
        <v>152</v>
      </c>
      <c r="F222" s="16"/>
      <c r="G222" s="21" t="s">
        <v>150</v>
      </c>
      <c r="H222" s="22">
        <f>H223+H225</f>
        <v>687.83673</v>
      </c>
      <c r="I222" s="91"/>
      <c r="J222" s="91"/>
      <c r="K222" s="91"/>
      <c r="L222" s="91"/>
      <c r="M222" s="91"/>
      <c r="N222" s="91"/>
    </row>
    <row r="223" spans="1:14" s="62" customFormat="1" ht="38.25">
      <c r="A223" s="34"/>
      <c r="B223" s="16" t="s">
        <v>0</v>
      </c>
      <c r="C223" s="20" t="s">
        <v>16</v>
      </c>
      <c r="D223" s="16" t="s">
        <v>16</v>
      </c>
      <c r="E223" s="20" t="s">
        <v>228</v>
      </c>
      <c r="F223" s="16"/>
      <c r="G223" s="21" t="s">
        <v>229</v>
      </c>
      <c r="H223" s="22">
        <f>H224</f>
        <v>674.08</v>
      </c>
      <c r="I223" s="91"/>
      <c r="J223" s="91"/>
      <c r="K223" s="91"/>
      <c r="L223" s="91"/>
      <c r="M223" s="91"/>
      <c r="N223" s="91"/>
    </row>
    <row r="224" spans="1:14" s="62" customFormat="1" ht="25.5">
      <c r="A224" s="13"/>
      <c r="B224" s="16" t="s">
        <v>0</v>
      </c>
      <c r="C224" s="20" t="s">
        <v>16</v>
      </c>
      <c r="D224" s="16" t="s">
        <v>16</v>
      </c>
      <c r="E224" s="20" t="s">
        <v>228</v>
      </c>
      <c r="F224" s="16" t="s">
        <v>35</v>
      </c>
      <c r="G224" s="21" t="s">
        <v>203</v>
      </c>
      <c r="H224" s="22">
        <v>674.08</v>
      </c>
      <c r="I224" s="91"/>
      <c r="J224" s="91"/>
      <c r="K224" s="91"/>
      <c r="L224" s="91"/>
      <c r="M224" s="91"/>
      <c r="N224" s="91"/>
    </row>
    <row r="225" spans="1:14" s="62" customFormat="1" ht="51">
      <c r="A225" s="13"/>
      <c r="B225" s="16" t="s">
        <v>0</v>
      </c>
      <c r="C225" s="20" t="s">
        <v>16</v>
      </c>
      <c r="D225" s="16" t="s">
        <v>16</v>
      </c>
      <c r="E225" s="20" t="s">
        <v>257</v>
      </c>
      <c r="F225" s="16"/>
      <c r="G225" s="21" t="s">
        <v>227</v>
      </c>
      <c r="H225" s="22">
        <f>H226</f>
        <v>13.75673</v>
      </c>
      <c r="I225" s="91"/>
      <c r="J225" s="91"/>
      <c r="K225" s="91"/>
      <c r="L225" s="91"/>
      <c r="M225" s="91"/>
      <c r="N225" s="91"/>
    </row>
    <row r="226" spans="1:14" s="62" customFormat="1" ht="25.5">
      <c r="A226" s="13"/>
      <c r="B226" s="16" t="s">
        <v>0</v>
      </c>
      <c r="C226" s="20" t="s">
        <v>16</v>
      </c>
      <c r="D226" s="16" t="s">
        <v>16</v>
      </c>
      <c r="E226" s="20" t="s">
        <v>257</v>
      </c>
      <c r="F226" s="16" t="s">
        <v>35</v>
      </c>
      <c r="G226" s="21" t="s">
        <v>203</v>
      </c>
      <c r="H226" s="106">
        <v>13.75673</v>
      </c>
      <c r="I226" s="91"/>
      <c r="J226" s="91"/>
      <c r="K226" s="91"/>
      <c r="L226" s="91"/>
      <c r="M226" s="91"/>
      <c r="N226" s="91"/>
    </row>
    <row r="227" spans="1:14" s="62" customFormat="1" ht="25.5" hidden="1">
      <c r="A227" s="13"/>
      <c r="B227" s="16" t="s">
        <v>0</v>
      </c>
      <c r="C227" s="20" t="s">
        <v>16</v>
      </c>
      <c r="D227" s="16" t="s">
        <v>16</v>
      </c>
      <c r="E227" s="20" t="s">
        <v>228</v>
      </c>
      <c r="F227" s="16" t="s">
        <v>204</v>
      </c>
      <c r="G227" s="21" t="s">
        <v>205</v>
      </c>
      <c r="H227" s="93">
        <f>H228</f>
        <v>0</v>
      </c>
      <c r="I227" s="91"/>
      <c r="J227" s="91"/>
      <c r="K227" s="91"/>
      <c r="L227" s="91"/>
      <c r="M227" s="91"/>
      <c r="N227" s="91"/>
    </row>
    <row r="228" spans="1:14" s="62" customFormat="1" ht="25.5" hidden="1">
      <c r="A228" s="13"/>
      <c r="B228" s="16" t="s">
        <v>0</v>
      </c>
      <c r="C228" s="20" t="s">
        <v>16</v>
      </c>
      <c r="D228" s="16" t="s">
        <v>16</v>
      </c>
      <c r="E228" s="20" t="s">
        <v>228</v>
      </c>
      <c r="F228" s="16" t="s">
        <v>206</v>
      </c>
      <c r="G228" s="21" t="s">
        <v>207</v>
      </c>
      <c r="H228" s="93">
        <v>0</v>
      </c>
      <c r="I228" s="91"/>
      <c r="J228" s="91"/>
      <c r="K228" s="91"/>
      <c r="L228" s="91"/>
      <c r="M228" s="91"/>
      <c r="N228" s="91"/>
    </row>
    <row r="229" spans="1:14" s="62" customFormat="1" ht="25.5">
      <c r="A229" s="19"/>
      <c r="B229" s="16" t="s">
        <v>0</v>
      </c>
      <c r="C229" s="20" t="s">
        <v>16</v>
      </c>
      <c r="D229" s="16" t="s">
        <v>16</v>
      </c>
      <c r="E229" s="20" t="s">
        <v>186</v>
      </c>
      <c r="F229" s="16"/>
      <c r="G229" s="21" t="s">
        <v>258</v>
      </c>
      <c r="H229" s="22">
        <f>H230</f>
        <v>0</v>
      </c>
      <c r="I229" s="91"/>
      <c r="J229" s="91"/>
      <c r="K229" s="91"/>
      <c r="L229" s="91"/>
      <c r="M229" s="91"/>
      <c r="N229" s="91"/>
    </row>
    <row r="230" spans="1:14" s="62" customFormat="1" ht="38.25">
      <c r="A230" s="19"/>
      <c r="B230" s="16" t="s">
        <v>0</v>
      </c>
      <c r="C230" s="20" t="s">
        <v>16</v>
      </c>
      <c r="D230" s="16" t="s">
        <v>16</v>
      </c>
      <c r="E230" s="20" t="s">
        <v>232</v>
      </c>
      <c r="F230" s="16"/>
      <c r="G230" s="21" t="s">
        <v>233</v>
      </c>
      <c r="H230" s="22">
        <f>H231+H233</f>
        <v>0</v>
      </c>
      <c r="I230" s="91"/>
      <c r="J230" s="91"/>
      <c r="K230" s="91"/>
      <c r="L230" s="91"/>
      <c r="M230" s="91"/>
      <c r="N230" s="91"/>
    </row>
    <row r="231" spans="1:14" s="62" customFormat="1" ht="38.25">
      <c r="A231" s="19"/>
      <c r="B231" s="16" t="s">
        <v>0</v>
      </c>
      <c r="C231" s="20" t="s">
        <v>16</v>
      </c>
      <c r="D231" s="16" t="s">
        <v>16</v>
      </c>
      <c r="E231" s="20" t="s">
        <v>234</v>
      </c>
      <c r="F231" s="16"/>
      <c r="G231" s="21" t="s">
        <v>229</v>
      </c>
      <c r="H231" s="22">
        <f>H232</f>
        <v>0</v>
      </c>
      <c r="I231" s="91"/>
      <c r="J231" s="91"/>
      <c r="K231" s="91"/>
      <c r="L231" s="91"/>
      <c r="M231" s="91"/>
      <c r="N231" s="91"/>
    </row>
    <row r="232" spans="1:14" s="62" customFormat="1" ht="25.5">
      <c r="A232" s="19"/>
      <c r="B232" s="16" t="s">
        <v>0</v>
      </c>
      <c r="C232" s="20" t="s">
        <v>16</v>
      </c>
      <c r="D232" s="16" t="s">
        <v>16</v>
      </c>
      <c r="E232" s="20" t="s">
        <v>234</v>
      </c>
      <c r="F232" s="16" t="s">
        <v>35</v>
      </c>
      <c r="G232" s="21" t="s">
        <v>203</v>
      </c>
      <c r="H232" s="22">
        <v>0</v>
      </c>
      <c r="I232" s="91"/>
      <c r="J232" s="91"/>
      <c r="K232" s="91"/>
      <c r="L232" s="91"/>
      <c r="M232" s="91"/>
      <c r="N232" s="91"/>
    </row>
    <row r="233" spans="1:14" s="62" customFormat="1" ht="51">
      <c r="A233" s="19"/>
      <c r="B233" s="16" t="s">
        <v>0</v>
      </c>
      <c r="C233" s="20" t="s">
        <v>16</v>
      </c>
      <c r="D233" s="16" t="s">
        <v>16</v>
      </c>
      <c r="E233" s="20" t="s">
        <v>338</v>
      </c>
      <c r="F233" s="16"/>
      <c r="G233" s="21" t="s">
        <v>227</v>
      </c>
      <c r="H233" s="22">
        <f>H234</f>
        <v>0</v>
      </c>
      <c r="I233" s="91"/>
      <c r="J233" s="91"/>
      <c r="K233" s="91"/>
      <c r="L233" s="91"/>
      <c r="M233" s="91"/>
      <c r="N233" s="91"/>
    </row>
    <row r="234" spans="1:14" s="62" customFormat="1" ht="25.5">
      <c r="A234" s="19"/>
      <c r="B234" s="16" t="s">
        <v>0</v>
      </c>
      <c r="C234" s="20" t="s">
        <v>16</v>
      </c>
      <c r="D234" s="16" t="s">
        <v>16</v>
      </c>
      <c r="E234" s="20" t="s">
        <v>338</v>
      </c>
      <c r="F234" s="16" t="s">
        <v>35</v>
      </c>
      <c r="G234" s="21" t="s">
        <v>203</v>
      </c>
      <c r="H234" s="22">
        <v>0</v>
      </c>
      <c r="I234" s="91"/>
      <c r="J234" s="91"/>
      <c r="K234" s="91"/>
      <c r="L234" s="91"/>
      <c r="M234" s="91"/>
      <c r="N234" s="91"/>
    </row>
    <row r="235" spans="1:14" s="62" customFormat="1" ht="25.5">
      <c r="A235" s="19"/>
      <c r="B235" s="16" t="s">
        <v>0</v>
      </c>
      <c r="C235" s="20" t="s">
        <v>16</v>
      </c>
      <c r="D235" s="16" t="s">
        <v>16</v>
      </c>
      <c r="E235" s="20" t="s">
        <v>146</v>
      </c>
      <c r="F235" s="16"/>
      <c r="G235" s="21" t="s">
        <v>80</v>
      </c>
      <c r="H235" s="22">
        <f>H236+H239</f>
        <v>15297</v>
      </c>
      <c r="I235" s="91"/>
      <c r="J235" s="91"/>
      <c r="K235" s="91"/>
      <c r="L235" s="91"/>
      <c r="M235" s="91"/>
      <c r="N235" s="91"/>
    </row>
    <row r="236" spans="1:14" s="62" customFormat="1" ht="25.5">
      <c r="A236" s="19"/>
      <c r="B236" s="16" t="s">
        <v>0</v>
      </c>
      <c r="C236" s="20" t="s">
        <v>16</v>
      </c>
      <c r="D236" s="16" t="s">
        <v>16</v>
      </c>
      <c r="E236" s="20" t="s">
        <v>219</v>
      </c>
      <c r="F236" s="16"/>
      <c r="G236" s="21" t="s">
        <v>220</v>
      </c>
      <c r="H236" s="22">
        <f>H237</f>
        <v>15227</v>
      </c>
      <c r="I236" s="91"/>
      <c r="J236" s="91"/>
      <c r="K236" s="91"/>
      <c r="L236" s="91"/>
      <c r="M236" s="91"/>
      <c r="N236" s="91"/>
    </row>
    <row r="237" spans="1:14" s="62" customFormat="1" ht="25.5">
      <c r="A237" s="19"/>
      <c r="B237" s="16" t="s">
        <v>0</v>
      </c>
      <c r="C237" s="20" t="s">
        <v>16</v>
      </c>
      <c r="D237" s="16" t="s">
        <v>16</v>
      </c>
      <c r="E237" s="20" t="s">
        <v>221</v>
      </c>
      <c r="F237" s="16"/>
      <c r="G237" s="21" t="s">
        <v>70</v>
      </c>
      <c r="H237" s="22">
        <f>H238</f>
        <v>15227</v>
      </c>
      <c r="I237" s="91"/>
      <c r="J237" s="91"/>
      <c r="K237" s="91"/>
      <c r="L237" s="91"/>
      <c r="M237" s="91"/>
      <c r="N237" s="91"/>
    </row>
    <row r="238" spans="1:14" s="62" customFormat="1" ht="25.5">
      <c r="A238" s="19"/>
      <c r="B238" s="16" t="s">
        <v>0</v>
      </c>
      <c r="C238" s="20" t="s">
        <v>16</v>
      </c>
      <c r="D238" s="16" t="s">
        <v>16</v>
      </c>
      <c r="E238" s="20" t="s">
        <v>221</v>
      </c>
      <c r="F238" s="16" t="s">
        <v>35</v>
      </c>
      <c r="G238" s="21" t="s">
        <v>203</v>
      </c>
      <c r="H238" s="22">
        <v>15227</v>
      </c>
      <c r="I238" s="91"/>
      <c r="J238" s="91"/>
      <c r="K238" s="91"/>
      <c r="L238" s="91"/>
      <c r="M238" s="91"/>
      <c r="N238" s="91"/>
    </row>
    <row r="239" spans="1:14" s="62" customFormat="1" ht="38.25">
      <c r="A239" s="19"/>
      <c r="B239" s="16" t="s">
        <v>0</v>
      </c>
      <c r="C239" s="20" t="s">
        <v>16</v>
      </c>
      <c r="D239" s="16" t="s">
        <v>16</v>
      </c>
      <c r="E239" s="20" t="s">
        <v>268</v>
      </c>
      <c r="F239" s="16"/>
      <c r="G239" s="21" t="s">
        <v>269</v>
      </c>
      <c r="H239" s="22">
        <f>H240</f>
        <v>70</v>
      </c>
      <c r="I239" s="91"/>
      <c r="J239" s="91"/>
      <c r="K239" s="91"/>
      <c r="L239" s="91"/>
      <c r="M239" s="91"/>
      <c r="N239" s="91"/>
    </row>
    <row r="240" spans="1:14" s="62" customFormat="1" ht="25.5">
      <c r="A240" s="19"/>
      <c r="B240" s="16" t="s">
        <v>0</v>
      </c>
      <c r="C240" s="20" t="s">
        <v>16</v>
      </c>
      <c r="D240" s="16" t="s">
        <v>16</v>
      </c>
      <c r="E240" s="20" t="s">
        <v>270</v>
      </c>
      <c r="F240" s="16"/>
      <c r="G240" s="21" t="s">
        <v>70</v>
      </c>
      <c r="H240" s="22">
        <f>H241</f>
        <v>70</v>
      </c>
      <c r="I240" s="91"/>
      <c r="J240" s="91"/>
      <c r="K240" s="91"/>
      <c r="L240" s="91"/>
      <c r="M240" s="91"/>
      <c r="N240" s="91"/>
    </row>
    <row r="241" spans="1:14" s="62" customFormat="1" ht="25.5">
      <c r="A241" s="19"/>
      <c r="B241" s="16" t="s">
        <v>0</v>
      </c>
      <c r="C241" s="20" t="s">
        <v>16</v>
      </c>
      <c r="D241" s="16" t="s">
        <v>16</v>
      </c>
      <c r="E241" s="20" t="s">
        <v>270</v>
      </c>
      <c r="F241" s="16" t="s">
        <v>35</v>
      </c>
      <c r="G241" s="21" t="s">
        <v>203</v>
      </c>
      <c r="H241" s="22">
        <v>70</v>
      </c>
      <c r="I241" s="91"/>
      <c r="J241" s="91"/>
      <c r="K241" s="91"/>
      <c r="L241" s="91"/>
      <c r="M241" s="91"/>
      <c r="N241" s="91"/>
    </row>
    <row r="242" spans="1:14" s="62" customFormat="1" ht="38.25" hidden="1">
      <c r="A242" s="13"/>
      <c r="B242" s="16" t="s">
        <v>0</v>
      </c>
      <c r="C242" s="20" t="s">
        <v>16</v>
      </c>
      <c r="D242" s="16" t="s">
        <v>16</v>
      </c>
      <c r="E242" s="20" t="s">
        <v>155</v>
      </c>
      <c r="F242" s="16"/>
      <c r="G242" s="21" t="s">
        <v>156</v>
      </c>
      <c r="H242" s="22">
        <f>H245+H250+H243</f>
        <v>0</v>
      </c>
      <c r="I242" s="91"/>
      <c r="J242" s="91"/>
      <c r="K242" s="91"/>
      <c r="L242" s="91"/>
      <c r="M242" s="91"/>
      <c r="N242" s="91"/>
    </row>
    <row r="243" spans="1:14" s="62" customFormat="1" ht="25.5" hidden="1">
      <c r="A243" s="13"/>
      <c r="B243" s="16" t="s">
        <v>0</v>
      </c>
      <c r="C243" s="20" t="s">
        <v>16</v>
      </c>
      <c r="D243" s="16" t="s">
        <v>16</v>
      </c>
      <c r="E243" s="20" t="s">
        <v>154</v>
      </c>
      <c r="F243" s="16"/>
      <c r="G243" s="21" t="s">
        <v>70</v>
      </c>
      <c r="H243" s="22">
        <f>H244</f>
        <v>0</v>
      </c>
      <c r="I243" s="91"/>
      <c r="J243" s="91"/>
      <c r="K243" s="91"/>
      <c r="L243" s="91"/>
      <c r="M243" s="91"/>
      <c r="N243" s="91"/>
    </row>
    <row r="244" spans="1:14" s="62" customFormat="1" ht="25.5" hidden="1">
      <c r="A244" s="13"/>
      <c r="B244" s="16" t="s">
        <v>0</v>
      </c>
      <c r="C244" s="20" t="s">
        <v>16</v>
      </c>
      <c r="D244" s="16" t="s">
        <v>16</v>
      </c>
      <c r="E244" s="20" t="s">
        <v>154</v>
      </c>
      <c r="F244" s="16" t="s">
        <v>35</v>
      </c>
      <c r="G244" s="21" t="s">
        <v>203</v>
      </c>
      <c r="H244" s="22">
        <v>0</v>
      </c>
      <c r="I244" s="91"/>
      <c r="J244" s="91"/>
      <c r="K244" s="91"/>
      <c r="L244" s="91"/>
      <c r="M244" s="91"/>
      <c r="N244" s="91"/>
    </row>
    <row r="245" spans="1:8" ht="51" hidden="1">
      <c r="A245" s="116"/>
      <c r="B245" s="16" t="s">
        <v>0</v>
      </c>
      <c r="C245" s="20" t="s">
        <v>16</v>
      </c>
      <c r="D245" s="16" t="s">
        <v>16</v>
      </c>
      <c r="E245" s="20" t="s">
        <v>230</v>
      </c>
      <c r="F245" s="16"/>
      <c r="G245" s="21" t="s">
        <v>227</v>
      </c>
      <c r="H245" s="92">
        <f>H246</f>
        <v>0</v>
      </c>
    </row>
    <row r="246" spans="1:8" ht="25.5" hidden="1">
      <c r="A246" s="13"/>
      <c r="B246" s="16" t="s">
        <v>0</v>
      </c>
      <c r="C246" s="20" t="s">
        <v>16</v>
      </c>
      <c r="D246" s="16" t="s">
        <v>16</v>
      </c>
      <c r="E246" s="20" t="s">
        <v>230</v>
      </c>
      <c r="F246" s="16" t="s">
        <v>35</v>
      </c>
      <c r="G246" s="21" t="s">
        <v>203</v>
      </c>
      <c r="H246" s="92">
        <f>H247</f>
        <v>0</v>
      </c>
    </row>
    <row r="247" spans="1:8" ht="25.5" hidden="1">
      <c r="A247" s="13"/>
      <c r="B247" s="16" t="s">
        <v>0</v>
      </c>
      <c r="C247" s="20" t="s">
        <v>16</v>
      </c>
      <c r="D247" s="16" t="s">
        <v>16</v>
      </c>
      <c r="E247" s="20" t="s">
        <v>230</v>
      </c>
      <c r="F247" s="16" t="s">
        <v>204</v>
      </c>
      <c r="G247" s="21" t="s">
        <v>205</v>
      </c>
      <c r="H247" s="93">
        <f>H249+H248</f>
        <v>0</v>
      </c>
    </row>
    <row r="248" spans="1:8" ht="25.5" hidden="1">
      <c r="A248" s="13"/>
      <c r="B248" s="16" t="s">
        <v>0</v>
      </c>
      <c r="C248" s="20" t="s">
        <v>16</v>
      </c>
      <c r="D248" s="16" t="s">
        <v>16</v>
      </c>
      <c r="E248" s="20" t="s">
        <v>230</v>
      </c>
      <c r="F248" s="16" t="s">
        <v>206</v>
      </c>
      <c r="G248" s="21" t="s">
        <v>207</v>
      </c>
      <c r="H248" s="93">
        <v>0</v>
      </c>
    </row>
    <row r="249" spans="1:8" ht="25.5" hidden="1">
      <c r="A249" s="13"/>
      <c r="B249" s="16" t="s">
        <v>0</v>
      </c>
      <c r="C249" s="20" t="s">
        <v>16</v>
      </c>
      <c r="D249" s="16" t="s">
        <v>16</v>
      </c>
      <c r="E249" s="20" t="s">
        <v>230</v>
      </c>
      <c r="F249" s="16" t="s">
        <v>206</v>
      </c>
      <c r="G249" s="21" t="s">
        <v>207</v>
      </c>
      <c r="H249" s="93">
        <v>0</v>
      </c>
    </row>
    <row r="250" spans="1:14" s="62" customFormat="1" ht="38.25" hidden="1">
      <c r="A250" s="13"/>
      <c r="B250" s="16" t="s">
        <v>0</v>
      </c>
      <c r="C250" s="20" t="s">
        <v>16</v>
      </c>
      <c r="D250" s="16" t="s">
        <v>16</v>
      </c>
      <c r="E250" s="20" t="s">
        <v>231</v>
      </c>
      <c r="F250" s="16"/>
      <c r="G250" s="21" t="s">
        <v>229</v>
      </c>
      <c r="H250" s="93">
        <f>H251</f>
        <v>0</v>
      </c>
      <c r="I250" s="91"/>
      <c r="J250" s="91"/>
      <c r="K250" s="91"/>
      <c r="L250" s="91"/>
      <c r="M250" s="91"/>
      <c r="N250" s="91"/>
    </row>
    <row r="251" spans="1:14" s="62" customFormat="1" ht="25.5" hidden="1">
      <c r="A251" s="13"/>
      <c r="B251" s="16" t="s">
        <v>0</v>
      </c>
      <c r="C251" s="20" t="s">
        <v>16</v>
      </c>
      <c r="D251" s="16" t="s">
        <v>16</v>
      </c>
      <c r="E251" s="20" t="s">
        <v>231</v>
      </c>
      <c r="F251" s="16" t="s">
        <v>35</v>
      </c>
      <c r="G251" s="21" t="s">
        <v>203</v>
      </c>
      <c r="H251" s="93">
        <f>H252</f>
        <v>0</v>
      </c>
      <c r="I251" s="91"/>
      <c r="J251" s="91"/>
      <c r="K251" s="91"/>
      <c r="L251" s="91"/>
      <c r="M251" s="91"/>
      <c r="N251" s="91"/>
    </row>
    <row r="252" spans="1:14" s="62" customFormat="1" ht="25.5" hidden="1">
      <c r="A252" s="13"/>
      <c r="B252" s="16" t="s">
        <v>0</v>
      </c>
      <c r="C252" s="20" t="s">
        <v>16</v>
      </c>
      <c r="D252" s="16" t="s">
        <v>16</v>
      </c>
      <c r="E252" s="20" t="s">
        <v>231</v>
      </c>
      <c r="F252" s="16" t="s">
        <v>204</v>
      </c>
      <c r="G252" s="21" t="s">
        <v>205</v>
      </c>
      <c r="H252" s="93">
        <f>H253</f>
        <v>0</v>
      </c>
      <c r="I252" s="91"/>
      <c r="J252" s="91"/>
      <c r="K252" s="91"/>
      <c r="L252" s="91"/>
      <c r="M252" s="91"/>
      <c r="N252" s="91"/>
    </row>
    <row r="253" spans="1:14" s="62" customFormat="1" ht="25.5" hidden="1">
      <c r="A253" s="13"/>
      <c r="B253" s="16" t="s">
        <v>0</v>
      </c>
      <c r="C253" s="20" t="s">
        <v>16</v>
      </c>
      <c r="D253" s="16" t="s">
        <v>16</v>
      </c>
      <c r="E253" s="20" t="s">
        <v>231</v>
      </c>
      <c r="F253" s="16" t="s">
        <v>206</v>
      </c>
      <c r="G253" s="21" t="s">
        <v>207</v>
      </c>
      <c r="H253" s="93">
        <v>0</v>
      </c>
      <c r="I253" s="91"/>
      <c r="J253" s="91"/>
      <c r="K253" s="91"/>
      <c r="L253" s="91"/>
      <c r="M253" s="91"/>
      <c r="N253" s="91"/>
    </row>
    <row r="254" spans="1:14" s="62" customFormat="1" ht="12.75" hidden="1">
      <c r="A254" s="13"/>
      <c r="B254" s="16" t="s">
        <v>0</v>
      </c>
      <c r="C254" s="20" t="s">
        <v>16</v>
      </c>
      <c r="D254" s="16" t="s">
        <v>16</v>
      </c>
      <c r="E254" s="20" t="s">
        <v>186</v>
      </c>
      <c r="F254" s="16"/>
      <c r="G254" s="21" t="s">
        <v>82</v>
      </c>
      <c r="H254" s="106">
        <f>H255</f>
        <v>0</v>
      </c>
      <c r="I254" s="91"/>
      <c r="J254" s="91"/>
      <c r="K254" s="91"/>
      <c r="L254" s="91"/>
      <c r="M254" s="91"/>
      <c r="N254" s="91"/>
    </row>
    <row r="255" spans="1:14" s="62" customFormat="1" ht="38.25" hidden="1">
      <c r="A255" s="13"/>
      <c r="B255" s="16" t="s">
        <v>0</v>
      </c>
      <c r="C255" s="20" t="s">
        <v>16</v>
      </c>
      <c r="D255" s="16" t="s">
        <v>16</v>
      </c>
      <c r="E255" s="20" t="s">
        <v>232</v>
      </c>
      <c r="F255" s="16"/>
      <c r="G255" s="21" t="s">
        <v>233</v>
      </c>
      <c r="H255" s="106">
        <f>H256+H258</f>
        <v>0</v>
      </c>
      <c r="I255" s="91"/>
      <c r="J255" s="91"/>
      <c r="K255" s="91"/>
      <c r="L255" s="91"/>
      <c r="M255" s="91"/>
      <c r="N255" s="91"/>
    </row>
    <row r="256" spans="1:14" s="62" customFormat="1" ht="25.5" hidden="1">
      <c r="A256" s="13"/>
      <c r="B256" s="16" t="s">
        <v>0</v>
      </c>
      <c r="C256" s="20" t="s">
        <v>16</v>
      </c>
      <c r="D256" s="16" t="s">
        <v>16</v>
      </c>
      <c r="E256" s="20" t="s">
        <v>246</v>
      </c>
      <c r="F256" s="16"/>
      <c r="G256" s="21" t="s">
        <v>70</v>
      </c>
      <c r="H256" s="106">
        <f>H257</f>
        <v>0</v>
      </c>
      <c r="I256" s="91"/>
      <c r="J256" s="91"/>
      <c r="K256" s="91"/>
      <c r="L256" s="91"/>
      <c r="M256" s="91"/>
      <c r="N256" s="91"/>
    </row>
    <row r="257" spans="1:14" s="62" customFormat="1" ht="25.5" hidden="1">
      <c r="A257" s="13"/>
      <c r="B257" s="16" t="s">
        <v>0</v>
      </c>
      <c r="C257" s="20" t="s">
        <v>16</v>
      </c>
      <c r="D257" s="16" t="s">
        <v>16</v>
      </c>
      <c r="E257" s="20" t="s">
        <v>246</v>
      </c>
      <c r="F257" s="16" t="s">
        <v>35</v>
      </c>
      <c r="G257" s="21" t="s">
        <v>203</v>
      </c>
      <c r="H257" s="106">
        <v>0</v>
      </c>
      <c r="I257" s="91"/>
      <c r="J257" s="91"/>
      <c r="K257" s="91"/>
      <c r="L257" s="91"/>
      <c r="M257" s="91"/>
      <c r="N257" s="91"/>
    </row>
    <row r="258" spans="1:14" s="62" customFormat="1" ht="38.25" hidden="1">
      <c r="A258" s="13"/>
      <c r="B258" s="16" t="s">
        <v>0</v>
      </c>
      <c r="C258" s="20" t="s">
        <v>16</v>
      </c>
      <c r="D258" s="16" t="s">
        <v>16</v>
      </c>
      <c r="E258" s="20" t="s">
        <v>234</v>
      </c>
      <c r="F258" s="16"/>
      <c r="G258" s="21" t="s">
        <v>229</v>
      </c>
      <c r="H258" s="93">
        <f>H259</f>
        <v>0</v>
      </c>
      <c r="I258" s="91"/>
      <c r="J258" s="91"/>
      <c r="K258" s="91"/>
      <c r="L258" s="91"/>
      <c r="M258" s="91"/>
      <c r="N258" s="91"/>
    </row>
    <row r="259" spans="1:14" s="62" customFormat="1" ht="25.5" hidden="1">
      <c r="A259" s="13"/>
      <c r="B259" s="16" t="s">
        <v>0</v>
      </c>
      <c r="C259" s="20" t="s">
        <v>16</v>
      </c>
      <c r="D259" s="16" t="s">
        <v>16</v>
      </c>
      <c r="E259" s="20" t="s">
        <v>234</v>
      </c>
      <c r="F259" s="16" t="s">
        <v>35</v>
      </c>
      <c r="G259" s="21" t="s">
        <v>203</v>
      </c>
      <c r="H259" s="93">
        <f>H260</f>
        <v>0</v>
      </c>
      <c r="I259" s="91"/>
      <c r="J259" s="91"/>
      <c r="K259" s="91"/>
      <c r="L259" s="91"/>
      <c r="M259" s="91"/>
      <c r="N259" s="91"/>
    </row>
    <row r="260" spans="1:14" s="62" customFormat="1" ht="25.5" hidden="1">
      <c r="A260" s="13"/>
      <c r="B260" s="16" t="s">
        <v>0</v>
      </c>
      <c r="C260" s="20" t="s">
        <v>16</v>
      </c>
      <c r="D260" s="16" t="s">
        <v>16</v>
      </c>
      <c r="E260" s="20" t="s">
        <v>234</v>
      </c>
      <c r="F260" s="16" t="s">
        <v>204</v>
      </c>
      <c r="G260" s="21" t="s">
        <v>205</v>
      </c>
      <c r="H260" s="93">
        <f>H261</f>
        <v>0</v>
      </c>
      <c r="I260" s="91"/>
      <c r="J260" s="91"/>
      <c r="K260" s="91"/>
      <c r="L260" s="91"/>
      <c r="M260" s="91"/>
      <c r="N260" s="91"/>
    </row>
    <row r="261" spans="1:14" s="62" customFormat="1" ht="25.5" hidden="1">
      <c r="A261" s="13"/>
      <c r="B261" s="16" t="s">
        <v>0</v>
      </c>
      <c r="C261" s="20" t="s">
        <v>16</v>
      </c>
      <c r="D261" s="16" t="s">
        <v>16</v>
      </c>
      <c r="E261" s="20" t="s">
        <v>234</v>
      </c>
      <c r="F261" s="16" t="s">
        <v>206</v>
      </c>
      <c r="G261" s="21" t="s">
        <v>207</v>
      </c>
      <c r="H261" s="93">
        <v>0</v>
      </c>
      <c r="I261" s="91"/>
      <c r="J261" s="91"/>
      <c r="K261" s="91"/>
      <c r="L261" s="91"/>
      <c r="M261" s="91"/>
      <c r="N261" s="91"/>
    </row>
    <row r="262" spans="1:14" s="62" customFormat="1" ht="12.75" hidden="1">
      <c r="A262" s="13"/>
      <c r="B262" s="16" t="s">
        <v>0</v>
      </c>
      <c r="C262" s="20" t="s">
        <v>16</v>
      </c>
      <c r="D262" s="16" t="s">
        <v>16</v>
      </c>
      <c r="E262" s="20" t="s">
        <v>128</v>
      </c>
      <c r="F262" s="16"/>
      <c r="G262" s="21" t="s">
        <v>46</v>
      </c>
      <c r="H262" s="22">
        <f>H263</f>
        <v>0</v>
      </c>
      <c r="I262" s="91"/>
      <c r="J262" s="91"/>
      <c r="K262" s="91"/>
      <c r="L262" s="91"/>
      <c r="M262" s="91"/>
      <c r="N262" s="91"/>
    </row>
    <row r="263" spans="1:14" s="62" customFormat="1" ht="12.75" hidden="1">
      <c r="A263" s="13"/>
      <c r="B263" s="16" t="s">
        <v>0</v>
      </c>
      <c r="C263" s="20" t="s">
        <v>16</v>
      </c>
      <c r="D263" s="16" t="s">
        <v>16</v>
      </c>
      <c r="E263" s="20" t="s">
        <v>128</v>
      </c>
      <c r="F263" s="16"/>
      <c r="G263" s="21" t="s">
        <v>46</v>
      </c>
      <c r="H263" s="22">
        <f>H264</f>
        <v>0</v>
      </c>
      <c r="I263" s="91"/>
      <c r="J263" s="91"/>
      <c r="K263" s="91"/>
      <c r="L263" s="91"/>
      <c r="M263" s="91"/>
      <c r="N263" s="91"/>
    </row>
    <row r="264" spans="1:14" s="62" customFormat="1" ht="12.75" hidden="1">
      <c r="A264" s="13"/>
      <c r="B264" s="16" t="s">
        <v>0</v>
      </c>
      <c r="C264" s="20" t="s">
        <v>16</v>
      </c>
      <c r="D264" s="16" t="s">
        <v>16</v>
      </c>
      <c r="E264" s="20" t="s">
        <v>128</v>
      </c>
      <c r="F264" s="16"/>
      <c r="G264" s="21" t="s">
        <v>46</v>
      </c>
      <c r="H264" s="22">
        <f>H265</f>
        <v>0</v>
      </c>
      <c r="I264" s="91"/>
      <c r="J264" s="91"/>
      <c r="K264" s="91"/>
      <c r="L264" s="91"/>
      <c r="M264" s="91"/>
      <c r="N264" s="91"/>
    </row>
    <row r="265" spans="1:14" s="62" customFormat="1" ht="38.25" hidden="1">
      <c r="A265" s="13"/>
      <c r="B265" s="16" t="s">
        <v>0</v>
      </c>
      <c r="C265" s="20" t="s">
        <v>16</v>
      </c>
      <c r="D265" s="16" t="s">
        <v>16</v>
      </c>
      <c r="E265" s="20" t="s">
        <v>249</v>
      </c>
      <c r="F265" s="16"/>
      <c r="G265" s="21" t="s">
        <v>235</v>
      </c>
      <c r="H265" s="22">
        <f>H266</f>
        <v>0</v>
      </c>
      <c r="I265" s="91"/>
      <c r="J265" s="91"/>
      <c r="K265" s="91"/>
      <c r="L265" s="91"/>
      <c r="M265" s="91"/>
      <c r="N265" s="91"/>
    </row>
    <row r="266" spans="1:14" s="62" customFormat="1" ht="51" hidden="1">
      <c r="A266" s="13"/>
      <c r="B266" s="16" t="s">
        <v>0</v>
      </c>
      <c r="C266" s="20" t="s">
        <v>16</v>
      </c>
      <c r="D266" s="16" t="s">
        <v>16</v>
      </c>
      <c r="E266" s="20" t="s">
        <v>249</v>
      </c>
      <c r="F266" s="16" t="s">
        <v>34</v>
      </c>
      <c r="G266" s="21" t="s">
        <v>33</v>
      </c>
      <c r="H266" s="22">
        <v>0</v>
      </c>
      <c r="I266" s="91"/>
      <c r="J266" s="91"/>
      <c r="K266" s="91"/>
      <c r="L266" s="91"/>
      <c r="M266" s="91"/>
      <c r="N266" s="91"/>
    </row>
    <row r="267" spans="1:8" ht="12.75" hidden="1">
      <c r="A267" s="13"/>
      <c r="B267" s="16" t="s">
        <v>0</v>
      </c>
      <c r="C267" s="20"/>
      <c r="D267" s="16"/>
      <c r="E267" s="20"/>
      <c r="F267" s="16"/>
      <c r="G267" s="102" t="s">
        <v>68</v>
      </c>
      <c r="H267" s="18">
        <v>0</v>
      </c>
    </row>
    <row r="268" spans="1:14" s="66" customFormat="1" ht="12.75">
      <c r="A268" s="26"/>
      <c r="B268" s="24" t="s">
        <v>0</v>
      </c>
      <c r="C268" s="11" t="s">
        <v>19</v>
      </c>
      <c r="D268" s="24"/>
      <c r="E268" s="11"/>
      <c r="F268" s="24"/>
      <c r="G268" s="12" t="s">
        <v>59</v>
      </c>
      <c r="H268" s="111">
        <f>H269</f>
        <v>23428.70926</v>
      </c>
      <c r="I268" s="99"/>
      <c r="J268" s="99"/>
      <c r="K268" s="99"/>
      <c r="L268" s="99"/>
      <c r="M268" s="99"/>
      <c r="N268" s="99"/>
    </row>
    <row r="269" spans="1:14" s="67" customFormat="1" ht="12.75">
      <c r="A269" s="33"/>
      <c r="B269" s="16" t="s">
        <v>0</v>
      </c>
      <c r="C269" s="14" t="s">
        <v>19</v>
      </c>
      <c r="D269" s="15" t="s">
        <v>7</v>
      </c>
      <c r="E269" s="14"/>
      <c r="F269" s="15"/>
      <c r="G269" s="28" t="s">
        <v>20</v>
      </c>
      <c r="H269" s="107">
        <f>H270+H281</f>
        <v>23428.70926</v>
      </c>
      <c r="I269" s="100"/>
      <c r="J269" s="100"/>
      <c r="K269" s="100"/>
      <c r="L269" s="100"/>
      <c r="M269" s="100"/>
      <c r="N269" s="100"/>
    </row>
    <row r="270" spans="1:14" s="67" customFormat="1" ht="24" hidden="1">
      <c r="A270" s="13"/>
      <c r="B270" s="16" t="s">
        <v>0</v>
      </c>
      <c r="C270" s="20" t="s">
        <v>19</v>
      </c>
      <c r="D270" s="16" t="s">
        <v>7</v>
      </c>
      <c r="E270" s="20" t="s">
        <v>236</v>
      </c>
      <c r="F270" s="16"/>
      <c r="G270" s="27" t="s">
        <v>237</v>
      </c>
      <c r="H270" s="22">
        <f>H271</f>
        <v>0</v>
      </c>
      <c r="I270" s="100"/>
      <c r="J270" s="100"/>
      <c r="K270" s="100"/>
      <c r="L270" s="100"/>
      <c r="M270" s="100"/>
      <c r="N270" s="100"/>
    </row>
    <row r="271" spans="1:14" s="67" customFormat="1" ht="25.5" hidden="1">
      <c r="A271" s="13"/>
      <c r="B271" s="16" t="s">
        <v>0</v>
      </c>
      <c r="C271" s="20" t="s">
        <v>19</v>
      </c>
      <c r="D271" s="16" t="s">
        <v>7</v>
      </c>
      <c r="E271" s="20" t="s">
        <v>238</v>
      </c>
      <c r="F271" s="16"/>
      <c r="G271" s="21" t="s">
        <v>239</v>
      </c>
      <c r="H271" s="22">
        <f>H272</f>
        <v>0</v>
      </c>
      <c r="I271" s="100"/>
      <c r="J271" s="100"/>
      <c r="K271" s="100"/>
      <c r="L271" s="100"/>
      <c r="M271" s="100"/>
      <c r="N271" s="100"/>
    </row>
    <row r="272" spans="1:14" s="67" customFormat="1" ht="25.5" hidden="1">
      <c r="A272" s="13"/>
      <c r="B272" s="16" t="s">
        <v>0</v>
      </c>
      <c r="C272" s="20" t="s">
        <v>19</v>
      </c>
      <c r="D272" s="16" t="s">
        <v>7</v>
      </c>
      <c r="E272" s="20" t="s">
        <v>240</v>
      </c>
      <c r="F272" s="16"/>
      <c r="G272" s="21" t="s">
        <v>241</v>
      </c>
      <c r="H272" s="22">
        <f>H273+H277</f>
        <v>0</v>
      </c>
      <c r="I272" s="100"/>
      <c r="J272" s="100"/>
      <c r="K272" s="100"/>
      <c r="L272" s="100"/>
      <c r="M272" s="100"/>
      <c r="N272" s="100"/>
    </row>
    <row r="273" spans="1:14" s="67" customFormat="1" ht="51" hidden="1">
      <c r="A273" s="13"/>
      <c r="B273" s="16" t="s">
        <v>0</v>
      </c>
      <c r="C273" s="20" t="s">
        <v>19</v>
      </c>
      <c r="D273" s="16" t="s">
        <v>7</v>
      </c>
      <c r="E273" s="20" t="s">
        <v>242</v>
      </c>
      <c r="F273" s="16"/>
      <c r="G273" s="21" t="s">
        <v>227</v>
      </c>
      <c r="H273" s="22">
        <f>H274</f>
        <v>0</v>
      </c>
      <c r="I273" s="100"/>
      <c r="J273" s="100"/>
      <c r="K273" s="100"/>
      <c r="L273" s="100"/>
      <c r="M273" s="100"/>
      <c r="N273" s="100"/>
    </row>
    <row r="274" spans="1:14" s="67" customFormat="1" ht="25.5" hidden="1">
      <c r="A274" s="13"/>
      <c r="B274" s="16" t="s">
        <v>0</v>
      </c>
      <c r="C274" s="20" t="s">
        <v>19</v>
      </c>
      <c r="D274" s="16" t="s">
        <v>7</v>
      </c>
      <c r="E274" s="20" t="s">
        <v>242</v>
      </c>
      <c r="F274" s="16" t="s">
        <v>35</v>
      </c>
      <c r="G274" s="21" t="s">
        <v>203</v>
      </c>
      <c r="H274" s="22">
        <f>H275</f>
        <v>0</v>
      </c>
      <c r="I274" s="100"/>
      <c r="J274" s="100"/>
      <c r="K274" s="100"/>
      <c r="L274" s="100"/>
      <c r="M274" s="100"/>
      <c r="N274" s="100"/>
    </row>
    <row r="275" spans="1:14" s="67" customFormat="1" ht="25.5" hidden="1">
      <c r="A275" s="13"/>
      <c r="B275" s="16" t="s">
        <v>0</v>
      </c>
      <c r="C275" s="20" t="s">
        <v>19</v>
      </c>
      <c r="D275" s="16" t="s">
        <v>7</v>
      </c>
      <c r="E275" s="20" t="s">
        <v>242</v>
      </c>
      <c r="F275" s="16" t="s">
        <v>204</v>
      </c>
      <c r="G275" s="21" t="s">
        <v>205</v>
      </c>
      <c r="H275" s="22">
        <f>H276</f>
        <v>0</v>
      </c>
      <c r="I275" s="100"/>
      <c r="J275" s="100"/>
      <c r="K275" s="100"/>
      <c r="L275" s="100"/>
      <c r="M275" s="100"/>
      <c r="N275" s="100"/>
    </row>
    <row r="276" spans="1:14" s="67" customFormat="1" ht="25.5" hidden="1">
      <c r="A276" s="13"/>
      <c r="B276" s="16" t="s">
        <v>0</v>
      </c>
      <c r="C276" s="20" t="s">
        <v>19</v>
      </c>
      <c r="D276" s="16" t="s">
        <v>7</v>
      </c>
      <c r="E276" s="20" t="s">
        <v>242</v>
      </c>
      <c r="F276" s="16" t="s">
        <v>206</v>
      </c>
      <c r="G276" s="21" t="s">
        <v>207</v>
      </c>
      <c r="H276" s="22">
        <v>0</v>
      </c>
      <c r="I276" s="100"/>
      <c r="J276" s="100"/>
      <c r="K276" s="100"/>
      <c r="L276" s="100"/>
      <c r="M276" s="100"/>
      <c r="N276" s="100"/>
    </row>
    <row r="277" spans="1:14" s="67" customFormat="1" ht="38.25" hidden="1">
      <c r="A277" s="13"/>
      <c r="B277" s="16" t="s">
        <v>0</v>
      </c>
      <c r="C277" s="20" t="s">
        <v>19</v>
      </c>
      <c r="D277" s="16" t="s">
        <v>7</v>
      </c>
      <c r="E277" s="20" t="s">
        <v>243</v>
      </c>
      <c r="F277" s="16"/>
      <c r="G277" s="21" t="s">
        <v>229</v>
      </c>
      <c r="H277" s="22">
        <f>H278</f>
        <v>0</v>
      </c>
      <c r="I277" s="100"/>
      <c r="J277" s="100"/>
      <c r="K277" s="100"/>
      <c r="L277" s="100"/>
      <c r="M277" s="100"/>
      <c r="N277" s="100"/>
    </row>
    <row r="278" spans="1:14" s="67" customFormat="1" ht="25.5" hidden="1">
      <c r="A278" s="13"/>
      <c r="B278" s="16" t="s">
        <v>0</v>
      </c>
      <c r="C278" s="20" t="s">
        <v>19</v>
      </c>
      <c r="D278" s="16" t="s">
        <v>7</v>
      </c>
      <c r="E278" s="20" t="s">
        <v>243</v>
      </c>
      <c r="F278" s="16" t="s">
        <v>35</v>
      </c>
      <c r="G278" s="21" t="s">
        <v>203</v>
      </c>
      <c r="H278" s="22">
        <f>H279</f>
        <v>0</v>
      </c>
      <c r="I278" s="100"/>
      <c r="J278" s="100"/>
      <c r="K278" s="100"/>
      <c r="L278" s="100"/>
      <c r="M278" s="100"/>
      <c r="N278" s="100"/>
    </row>
    <row r="279" spans="1:14" s="67" customFormat="1" ht="25.5" hidden="1">
      <c r="A279" s="13"/>
      <c r="B279" s="16" t="s">
        <v>0</v>
      </c>
      <c r="C279" s="20" t="s">
        <v>19</v>
      </c>
      <c r="D279" s="16" t="s">
        <v>7</v>
      </c>
      <c r="E279" s="20" t="s">
        <v>243</v>
      </c>
      <c r="F279" s="16" t="s">
        <v>204</v>
      </c>
      <c r="G279" s="21" t="s">
        <v>205</v>
      </c>
      <c r="H279" s="22">
        <f>H280</f>
        <v>0</v>
      </c>
      <c r="I279" s="100"/>
      <c r="J279" s="100"/>
      <c r="K279" s="100"/>
      <c r="L279" s="100"/>
      <c r="M279" s="100"/>
      <c r="N279" s="100"/>
    </row>
    <row r="280" spans="1:14" s="67" customFormat="1" ht="25.5" hidden="1">
      <c r="A280" s="13"/>
      <c r="B280" s="16" t="s">
        <v>0</v>
      </c>
      <c r="C280" s="20" t="s">
        <v>19</v>
      </c>
      <c r="D280" s="16" t="s">
        <v>7</v>
      </c>
      <c r="E280" s="20" t="s">
        <v>243</v>
      </c>
      <c r="F280" s="16" t="s">
        <v>206</v>
      </c>
      <c r="G280" s="21" t="s">
        <v>207</v>
      </c>
      <c r="H280" s="22">
        <v>0</v>
      </c>
      <c r="I280" s="100"/>
      <c r="J280" s="100"/>
      <c r="K280" s="100"/>
      <c r="L280" s="100"/>
      <c r="M280" s="100"/>
      <c r="N280" s="100"/>
    </row>
    <row r="281" spans="1:14" s="64" customFormat="1" ht="12.75">
      <c r="A281" s="34"/>
      <c r="B281" s="16" t="s">
        <v>0</v>
      </c>
      <c r="C281" s="20" t="s">
        <v>19</v>
      </c>
      <c r="D281" s="16" t="s">
        <v>7</v>
      </c>
      <c r="E281" s="20" t="s">
        <v>128</v>
      </c>
      <c r="F281" s="16"/>
      <c r="G281" s="21" t="s">
        <v>46</v>
      </c>
      <c r="H281" s="106">
        <f>H282</f>
        <v>23428.70926</v>
      </c>
      <c r="I281" s="95"/>
      <c r="J281" s="95"/>
      <c r="K281" s="95"/>
      <c r="L281" s="95"/>
      <c r="M281" s="95"/>
      <c r="N281" s="95"/>
    </row>
    <row r="282" spans="1:8" ht="12.75">
      <c r="A282" s="34"/>
      <c r="B282" s="16" t="s">
        <v>0</v>
      </c>
      <c r="C282" s="20" t="s">
        <v>19</v>
      </c>
      <c r="D282" s="16" t="s">
        <v>7</v>
      </c>
      <c r="E282" s="20" t="s">
        <v>128</v>
      </c>
      <c r="F282" s="16"/>
      <c r="G282" s="21" t="s">
        <v>46</v>
      </c>
      <c r="H282" s="106">
        <f>H283</f>
        <v>23428.70926</v>
      </c>
    </row>
    <row r="283" spans="1:8" ht="12.75">
      <c r="A283" s="34"/>
      <c r="B283" s="16" t="s">
        <v>0</v>
      </c>
      <c r="C283" s="20" t="s">
        <v>19</v>
      </c>
      <c r="D283" s="16" t="s">
        <v>7</v>
      </c>
      <c r="E283" s="20" t="s">
        <v>128</v>
      </c>
      <c r="F283" s="16"/>
      <c r="G283" s="21" t="s">
        <v>46</v>
      </c>
      <c r="H283" s="106">
        <f>H284</f>
        <v>23428.70926</v>
      </c>
    </row>
    <row r="284" spans="1:8" ht="38.25">
      <c r="A284" s="34"/>
      <c r="B284" s="16" t="s">
        <v>0</v>
      </c>
      <c r="C284" s="20" t="s">
        <v>19</v>
      </c>
      <c r="D284" s="16" t="s">
        <v>7</v>
      </c>
      <c r="E284" s="20" t="s">
        <v>187</v>
      </c>
      <c r="F284" s="16"/>
      <c r="G284" s="21" t="s">
        <v>58</v>
      </c>
      <c r="H284" s="106">
        <f>H285+H286+H287</f>
        <v>23428.70926</v>
      </c>
    </row>
    <row r="285" spans="1:14" s="64" customFormat="1" ht="51">
      <c r="A285" s="34"/>
      <c r="B285" s="16" t="s">
        <v>0</v>
      </c>
      <c r="C285" s="20" t="s">
        <v>19</v>
      </c>
      <c r="D285" s="16" t="s">
        <v>7</v>
      </c>
      <c r="E285" s="20" t="s">
        <v>187</v>
      </c>
      <c r="F285" s="16" t="s">
        <v>34</v>
      </c>
      <c r="G285" s="21" t="s">
        <v>33</v>
      </c>
      <c r="H285" s="106">
        <v>6392.35568</v>
      </c>
      <c r="I285" s="95"/>
      <c r="J285" s="95"/>
      <c r="K285" s="95"/>
      <c r="L285" s="95"/>
      <c r="M285" s="95"/>
      <c r="N285" s="95"/>
    </row>
    <row r="286" spans="1:14" s="64" customFormat="1" ht="25.5">
      <c r="A286" s="34"/>
      <c r="B286" s="16" t="s">
        <v>0</v>
      </c>
      <c r="C286" s="20" t="s">
        <v>19</v>
      </c>
      <c r="D286" s="16" t="s">
        <v>7</v>
      </c>
      <c r="E286" s="20" t="s">
        <v>187</v>
      </c>
      <c r="F286" s="16" t="s">
        <v>35</v>
      </c>
      <c r="G286" s="21" t="s">
        <v>203</v>
      </c>
      <c r="H286" s="106">
        <v>17021.24291</v>
      </c>
      <c r="I286" s="95"/>
      <c r="J286" s="95"/>
      <c r="K286" s="95"/>
      <c r="L286" s="95"/>
      <c r="M286" s="95"/>
      <c r="N286" s="95"/>
    </row>
    <row r="287" spans="1:8" ht="12.75">
      <c r="A287" s="34"/>
      <c r="B287" s="16" t="s">
        <v>0</v>
      </c>
      <c r="C287" s="20" t="s">
        <v>19</v>
      </c>
      <c r="D287" s="16" t="s">
        <v>7</v>
      </c>
      <c r="E287" s="20" t="s">
        <v>187</v>
      </c>
      <c r="F287" s="16" t="s">
        <v>37</v>
      </c>
      <c r="G287" s="21" t="s">
        <v>36</v>
      </c>
      <c r="H287" s="106">
        <v>15.11067</v>
      </c>
    </row>
    <row r="288" spans="1:14" s="61" customFormat="1" ht="12.75">
      <c r="A288" s="26"/>
      <c r="B288" s="24" t="s">
        <v>0</v>
      </c>
      <c r="C288" s="11" t="s">
        <v>14</v>
      </c>
      <c r="D288" s="24"/>
      <c r="E288" s="11"/>
      <c r="F288" s="24"/>
      <c r="G288" s="12" t="s">
        <v>60</v>
      </c>
      <c r="H288" s="111">
        <f>H289+H295</f>
        <v>1495.9884000000002</v>
      </c>
      <c r="I288" s="90"/>
      <c r="J288" s="90"/>
      <c r="K288" s="90"/>
      <c r="L288" s="90"/>
      <c r="M288" s="90"/>
      <c r="N288" s="90"/>
    </row>
    <row r="289" spans="1:14" s="62" customFormat="1" ht="12.75">
      <c r="A289" s="34"/>
      <c r="B289" s="16" t="s">
        <v>0</v>
      </c>
      <c r="C289" s="14" t="s">
        <v>14</v>
      </c>
      <c r="D289" s="15" t="s">
        <v>7</v>
      </c>
      <c r="E289" s="14"/>
      <c r="F289" s="15"/>
      <c r="G289" s="17" t="s">
        <v>61</v>
      </c>
      <c r="H289" s="107">
        <f>H290</f>
        <v>73.3584</v>
      </c>
      <c r="I289" s="91"/>
      <c r="J289" s="91"/>
      <c r="K289" s="91"/>
      <c r="L289" s="91"/>
      <c r="M289" s="91"/>
      <c r="N289" s="91"/>
    </row>
    <row r="290" spans="1:14" s="62" customFormat="1" ht="12.75">
      <c r="A290" s="34"/>
      <c r="B290" s="16" t="s">
        <v>0</v>
      </c>
      <c r="C290" s="20" t="s">
        <v>14</v>
      </c>
      <c r="D290" s="16" t="s">
        <v>7</v>
      </c>
      <c r="E290" s="20" t="s">
        <v>128</v>
      </c>
      <c r="F290" s="16"/>
      <c r="G290" s="21" t="s">
        <v>46</v>
      </c>
      <c r="H290" s="106">
        <f>H291</f>
        <v>73.3584</v>
      </c>
      <c r="I290" s="91"/>
      <c r="J290" s="91"/>
      <c r="K290" s="91"/>
      <c r="L290" s="91"/>
      <c r="M290" s="91"/>
      <c r="N290" s="91"/>
    </row>
    <row r="291" spans="1:14" s="62" customFormat="1" ht="12.75">
      <c r="A291" s="34"/>
      <c r="B291" s="16" t="s">
        <v>0</v>
      </c>
      <c r="C291" s="20" t="s">
        <v>14</v>
      </c>
      <c r="D291" s="16" t="s">
        <v>7</v>
      </c>
      <c r="E291" s="20" t="s">
        <v>128</v>
      </c>
      <c r="F291" s="16"/>
      <c r="G291" s="21" t="s">
        <v>46</v>
      </c>
      <c r="H291" s="106">
        <f>H292</f>
        <v>73.3584</v>
      </c>
      <c r="I291" s="91"/>
      <c r="J291" s="91"/>
      <c r="K291" s="91"/>
      <c r="L291" s="91"/>
      <c r="M291" s="91"/>
      <c r="N291" s="91"/>
    </row>
    <row r="292" spans="1:14" s="62" customFormat="1" ht="12.75">
      <c r="A292" s="34"/>
      <c r="B292" s="16" t="s">
        <v>0</v>
      </c>
      <c r="C292" s="20" t="s">
        <v>14</v>
      </c>
      <c r="D292" s="16" t="s">
        <v>7</v>
      </c>
      <c r="E292" s="20" t="s">
        <v>128</v>
      </c>
      <c r="F292" s="16"/>
      <c r="G292" s="21" t="s">
        <v>46</v>
      </c>
      <c r="H292" s="106">
        <f>H293</f>
        <v>73.3584</v>
      </c>
      <c r="I292" s="91"/>
      <c r="J292" s="91"/>
      <c r="K292" s="91"/>
      <c r="L292" s="91"/>
      <c r="M292" s="91"/>
      <c r="N292" s="91"/>
    </row>
    <row r="293" spans="1:14" s="62" customFormat="1" ht="25.5">
      <c r="A293" s="34"/>
      <c r="B293" s="16" t="s">
        <v>0</v>
      </c>
      <c r="C293" s="20" t="s">
        <v>14</v>
      </c>
      <c r="D293" s="16" t="s">
        <v>7</v>
      </c>
      <c r="E293" s="20" t="s">
        <v>188</v>
      </c>
      <c r="F293" s="16"/>
      <c r="G293" s="21" t="s">
        <v>106</v>
      </c>
      <c r="H293" s="106">
        <f>H294</f>
        <v>73.3584</v>
      </c>
      <c r="I293" s="91"/>
      <c r="J293" s="91"/>
      <c r="K293" s="91"/>
      <c r="L293" s="91"/>
      <c r="M293" s="91"/>
      <c r="N293" s="91"/>
    </row>
    <row r="294" spans="1:14" s="65" customFormat="1" ht="12.75">
      <c r="A294" s="15"/>
      <c r="B294" s="16" t="s">
        <v>0</v>
      </c>
      <c r="C294" s="20" t="s">
        <v>14</v>
      </c>
      <c r="D294" s="16" t="s">
        <v>7</v>
      </c>
      <c r="E294" s="20" t="s">
        <v>188</v>
      </c>
      <c r="F294" s="16" t="s">
        <v>43</v>
      </c>
      <c r="G294" s="21" t="s">
        <v>44</v>
      </c>
      <c r="H294" s="106">
        <v>73.3584</v>
      </c>
      <c r="I294" s="96"/>
      <c r="J294" s="96"/>
      <c r="K294" s="96"/>
      <c r="L294" s="96"/>
      <c r="M294" s="96"/>
      <c r="N294" s="96"/>
    </row>
    <row r="295" spans="1:14" s="65" customFormat="1" ht="12.75">
      <c r="A295" s="33"/>
      <c r="B295" s="16" t="s">
        <v>0</v>
      </c>
      <c r="C295" s="14" t="s">
        <v>14</v>
      </c>
      <c r="D295" s="15" t="s">
        <v>41</v>
      </c>
      <c r="E295" s="14"/>
      <c r="F295" s="15"/>
      <c r="G295" s="17" t="s">
        <v>39</v>
      </c>
      <c r="H295" s="107">
        <f>H296</f>
        <v>1422.63</v>
      </c>
      <c r="I295" s="96"/>
      <c r="J295" s="96"/>
      <c r="K295" s="96"/>
      <c r="L295" s="96"/>
      <c r="M295" s="96"/>
      <c r="N295" s="96"/>
    </row>
    <row r="296" spans="1:14" s="64" customFormat="1" ht="12.75">
      <c r="A296" s="34"/>
      <c r="B296" s="16" t="s">
        <v>0</v>
      </c>
      <c r="C296" s="20" t="s">
        <v>14</v>
      </c>
      <c r="D296" s="16" t="s">
        <v>41</v>
      </c>
      <c r="E296" s="20" t="s">
        <v>128</v>
      </c>
      <c r="F296" s="16"/>
      <c r="G296" s="21" t="s">
        <v>46</v>
      </c>
      <c r="H296" s="106">
        <f>H297</f>
        <v>1422.63</v>
      </c>
      <c r="I296" s="95"/>
      <c r="J296" s="95"/>
      <c r="K296" s="95"/>
      <c r="L296" s="95"/>
      <c r="M296" s="95"/>
      <c r="N296" s="95"/>
    </row>
    <row r="297" spans="1:8" ht="12.75">
      <c r="A297" s="34"/>
      <c r="B297" s="16" t="s">
        <v>0</v>
      </c>
      <c r="C297" s="20" t="s">
        <v>14</v>
      </c>
      <c r="D297" s="16" t="s">
        <v>41</v>
      </c>
      <c r="E297" s="20" t="s">
        <v>128</v>
      </c>
      <c r="F297" s="16"/>
      <c r="G297" s="21" t="s">
        <v>46</v>
      </c>
      <c r="H297" s="106">
        <f>H298</f>
        <v>1422.63</v>
      </c>
    </row>
    <row r="298" spans="1:8" ht="12.75">
      <c r="A298" s="34"/>
      <c r="B298" s="16" t="s">
        <v>0</v>
      </c>
      <c r="C298" s="20" t="s">
        <v>14</v>
      </c>
      <c r="D298" s="16" t="s">
        <v>41</v>
      </c>
      <c r="E298" s="20" t="s">
        <v>128</v>
      </c>
      <c r="F298" s="16"/>
      <c r="G298" s="21" t="s">
        <v>46</v>
      </c>
      <c r="H298" s="106">
        <f>H299+H301</f>
        <v>1422.63</v>
      </c>
    </row>
    <row r="299" spans="1:8" ht="12.75">
      <c r="A299" s="34"/>
      <c r="B299" s="16" t="s">
        <v>0</v>
      </c>
      <c r="C299" s="20" t="s">
        <v>14</v>
      </c>
      <c r="D299" s="16" t="s">
        <v>41</v>
      </c>
      <c r="E299" s="20" t="s">
        <v>189</v>
      </c>
      <c r="F299" s="16"/>
      <c r="G299" s="21" t="s">
        <v>65</v>
      </c>
      <c r="H299" s="106">
        <f>H300</f>
        <v>53.13</v>
      </c>
    </row>
    <row r="300" spans="1:8" ht="25.5">
      <c r="A300" s="16"/>
      <c r="B300" s="16" t="s">
        <v>0</v>
      </c>
      <c r="C300" s="20" t="s">
        <v>14</v>
      </c>
      <c r="D300" s="16" t="s">
        <v>41</v>
      </c>
      <c r="E300" s="20" t="s">
        <v>189</v>
      </c>
      <c r="F300" s="16" t="s">
        <v>35</v>
      </c>
      <c r="G300" s="21" t="s">
        <v>203</v>
      </c>
      <c r="H300" s="106">
        <v>53.13</v>
      </c>
    </row>
    <row r="301" spans="1:8" ht="25.5">
      <c r="A301" s="29"/>
      <c r="B301" s="16" t="s">
        <v>0</v>
      </c>
      <c r="C301" s="20" t="s">
        <v>14</v>
      </c>
      <c r="D301" s="16" t="s">
        <v>41</v>
      </c>
      <c r="E301" s="20" t="s">
        <v>340</v>
      </c>
      <c r="F301" s="16"/>
      <c r="G301" s="21" t="s">
        <v>341</v>
      </c>
      <c r="H301" s="93">
        <f>H302</f>
        <v>1369.5</v>
      </c>
    </row>
    <row r="302" spans="1:8" ht="25.5">
      <c r="A302" s="29"/>
      <c r="B302" s="16" t="s">
        <v>0</v>
      </c>
      <c r="C302" s="20" t="s">
        <v>14</v>
      </c>
      <c r="D302" s="16" t="s">
        <v>41</v>
      </c>
      <c r="E302" s="20" t="s">
        <v>340</v>
      </c>
      <c r="F302" s="16" t="s">
        <v>35</v>
      </c>
      <c r="G302" s="21" t="s">
        <v>203</v>
      </c>
      <c r="H302" s="93">
        <v>1369.5</v>
      </c>
    </row>
    <row r="303" spans="1:14" s="61" customFormat="1" ht="12.75">
      <c r="A303" s="26"/>
      <c r="B303" s="24" t="s">
        <v>0</v>
      </c>
      <c r="C303" s="11" t="s">
        <v>22</v>
      </c>
      <c r="D303" s="24"/>
      <c r="E303" s="11"/>
      <c r="F303" s="24"/>
      <c r="G303" s="12" t="s">
        <v>62</v>
      </c>
      <c r="H303" s="111">
        <f aca="true" t="shared" si="1" ref="H303:H308">H304</f>
        <v>50</v>
      </c>
      <c r="I303" s="90"/>
      <c r="J303" s="90"/>
      <c r="K303" s="90"/>
      <c r="L303" s="90"/>
      <c r="M303" s="90"/>
      <c r="N303" s="90"/>
    </row>
    <row r="304" spans="1:14" s="62" customFormat="1" ht="12.75">
      <c r="A304" s="33"/>
      <c r="B304" s="16" t="s">
        <v>0</v>
      </c>
      <c r="C304" s="14" t="s">
        <v>22</v>
      </c>
      <c r="D304" s="15" t="s">
        <v>16</v>
      </c>
      <c r="E304" s="14"/>
      <c r="F304" s="15"/>
      <c r="G304" s="17" t="s">
        <v>32</v>
      </c>
      <c r="H304" s="107">
        <f t="shared" si="1"/>
        <v>50</v>
      </c>
      <c r="I304" s="91"/>
      <c r="J304" s="91"/>
      <c r="K304" s="91"/>
      <c r="L304" s="91"/>
      <c r="M304" s="91"/>
      <c r="N304" s="91"/>
    </row>
    <row r="305" spans="1:14" s="62" customFormat="1" ht="12.75">
      <c r="A305" s="34"/>
      <c r="B305" s="16" t="s">
        <v>0</v>
      </c>
      <c r="C305" s="20" t="s">
        <v>22</v>
      </c>
      <c r="D305" s="16" t="s">
        <v>16</v>
      </c>
      <c r="E305" s="20" t="s">
        <v>128</v>
      </c>
      <c r="F305" s="16"/>
      <c r="G305" s="21" t="s">
        <v>46</v>
      </c>
      <c r="H305" s="106">
        <f t="shared" si="1"/>
        <v>50</v>
      </c>
      <c r="I305" s="91"/>
      <c r="J305" s="91"/>
      <c r="K305" s="91"/>
      <c r="L305" s="91"/>
      <c r="M305" s="91"/>
      <c r="N305" s="91"/>
    </row>
    <row r="306" spans="1:14" s="62" customFormat="1" ht="12.75">
      <c r="A306" s="13"/>
      <c r="B306" s="16" t="s">
        <v>0</v>
      </c>
      <c r="C306" s="20" t="s">
        <v>22</v>
      </c>
      <c r="D306" s="16" t="s">
        <v>16</v>
      </c>
      <c r="E306" s="20" t="s">
        <v>128</v>
      </c>
      <c r="F306" s="16"/>
      <c r="G306" s="21" t="s">
        <v>46</v>
      </c>
      <c r="H306" s="106">
        <f t="shared" si="1"/>
        <v>50</v>
      </c>
      <c r="I306" s="91"/>
      <c r="J306" s="91"/>
      <c r="K306" s="91"/>
      <c r="L306" s="91"/>
      <c r="M306" s="91"/>
      <c r="N306" s="91"/>
    </row>
    <row r="307" spans="1:14" s="62" customFormat="1" ht="12.75">
      <c r="A307" s="34"/>
      <c r="B307" s="16" t="s">
        <v>0</v>
      </c>
      <c r="C307" s="20" t="s">
        <v>22</v>
      </c>
      <c r="D307" s="16" t="s">
        <v>16</v>
      </c>
      <c r="E307" s="20" t="s">
        <v>128</v>
      </c>
      <c r="F307" s="16"/>
      <c r="G307" s="21" t="s">
        <v>46</v>
      </c>
      <c r="H307" s="106">
        <f t="shared" si="1"/>
        <v>50</v>
      </c>
      <c r="I307" s="91"/>
      <c r="J307" s="91"/>
      <c r="K307" s="91"/>
      <c r="L307" s="91"/>
      <c r="M307" s="91"/>
      <c r="N307" s="91"/>
    </row>
    <row r="308" spans="1:14" s="62" customFormat="1" ht="12.75">
      <c r="A308" s="34"/>
      <c r="B308" s="16" t="s">
        <v>0</v>
      </c>
      <c r="C308" s="20" t="s">
        <v>22</v>
      </c>
      <c r="D308" s="16" t="s">
        <v>16</v>
      </c>
      <c r="E308" s="20" t="s">
        <v>190</v>
      </c>
      <c r="F308" s="16"/>
      <c r="G308" s="21" t="s">
        <v>66</v>
      </c>
      <c r="H308" s="106">
        <f t="shared" si="1"/>
        <v>50</v>
      </c>
      <c r="I308" s="91"/>
      <c r="J308" s="91"/>
      <c r="K308" s="91"/>
      <c r="L308" s="91"/>
      <c r="M308" s="91"/>
      <c r="N308" s="91"/>
    </row>
    <row r="309" spans="1:14" s="62" customFormat="1" ht="26.25" thickBot="1">
      <c r="A309" s="34"/>
      <c r="B309" s="16" t="s">
        <v>0</v>
      </c>
      <c r="C309" s="20" t="s">
        <v>22</v>
      </c>
      <c r="D309" s="16" t="s">
        <v>16</v>
      </c>
      <c r="E309" s="20" t="s">
        <v>190</v>
      </c>
      <c r="F309" s="16" t="s">
        <v>35</v>
      </c>
      <c r="G309" s="21" t="s">
        <v>203</v>
      </c>
      <c r="H309" s="106">
        <v>50</v>
      </c>
      <c r="I309" s="91"/>
      <c r="J309" s="91"/>
      <c r="K309" s="91"/>
      <c r="L309" s="91"/>
      <c r="M309" s="91"/>
      <c r="N309" s="91"/>
    </row>
    <row r="310" spans="1:14" s="62" customFormat="1" ht="12.75">
      <c r="A310" s="117"/>
      <c r="B310" s="38"/>
      <c r="C310" s="118"/>
      <c r="D310" s="119"/>
      <c r="E310" s="118"/>
      <c r="F310" s="119"/>
      <c r="G310" s="120" t="s">
        <v>63</v>
      </c>
      <c r="H310" s="112">
        <f>H303+H288+H268+H124+H93+H84+H75+H23</f>
        <v>220700.11194</v>
      </c>
      <c r="I310" s="91"/>
      <c r="J310" s="91"/>
      <c r="K310" s="91"/>
      <c r="L310" s="91"/>
      <c r="M310" s="91"/>
      <c r="N310" s="91"/>
    </row>
  </sheetData>
  <sheetProtection/>
  <mergeCells count="19">
    <mergeCell ref="A16:I16"/>
    <mergeCell ref="B19:B20"/>
    <mergeCell ref="A19:A20"/>
    <mergeCell ref="C19:C20"/>
    <mergeCell ref="D19:D20"/>
    <mergeCell ref="E19:E20"/>
    <mergeCell ref="F19:F20"/>
    <mergeCell ref="G19:G20"/>
    <mergeCell ref="H19:H20"/>
    <mergeCell ref="A1:H1"/>
    <mergeCell ref="A9:H9"/>
    <mergeCell ref="A10:H10"/>
    <mergeCell ref="A11:H11"/>
    <mergeCell ref="A12:H12"/>
    <mergeCell ref="A13:H13"/>
    <mergeCell ref="A2:H2"/>
    <mergeCell ref="A3:H3"/>
    <mergeCell ref="A4:H4"/>
    <mergeCell ref="A5:H5"/>
  </mergeCells>
  <printOptions/>
  <pageMargins left="0.1968503937007874" right="0" top="0" bottom="0" header="0" footer="0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9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2.7109375" style="52" customWidth="1"/>
    <col min="2" max="2" width="44.7109375" style="52" customWidth="1"/>
    <col min="3" max="3" width="50.00390625" style="52" customWidth="1"/>
    <col min="4" max="5" width="9.140625" style="52" customWidth="1"/>
    <col min="6" max="6" width="13.140625" style="52" bestFit="1" customWidth="1"/>
    <col min="7" max="7" width="9.140625" style="52" customWidth="1"/>
    <col min="8" max="8" width="13.140625" style="52" bestFit="1" customWidth="1"/>
    <col min="9" max="16384" width="9.140625" style="52" customWidth="1"/>
  </cols>
  <sheetData>
    <row r="1" spans="1:8" s="53" customFormat="1" ht="18.75">
      <c r="A1" s="208" t="s">
        <v>121</v>
      </c>
      <c r="B1" s="208"/>
      <c r="C1" s="208"/>
      <c r="D1" s="135"/>
      <c r="E1" s="135"/>
      <c r="F1" s="135"/>
      <c r="G1" s="135"/>
      <c r="H1" s="135"/>
    </row>
    <row r="2" spans="1:8" s="53" customFormat="1" ht="18.75">
      <c r="A2" s="208" t="s">
        <v>113</v>
      </c>
      <c r="B2" s="208"/>
      <c r="C2" s="208"/>
      <c r="D2" s="135"/>
      <c r="E2" s="135"/>
      <c r="F2" s="135"/>
      <c r="G2" s="135"/>
      <c r="H2" s="135"/>
    </row>
    <row r="3" spans="1:8" s="53" customFormat="1" ht="18.75">
      <c r="A3" s="208" t="s">
        <v>271</v>
      </c>
      <c r="B3" s="208"/>
      <c r="C3" s="208"/>
      <c r="D3" s="135"/>
      <c r="E3" s="135"/>
      <c r="F3" s="135"/>
      <c r="G3" s="135"/>
      <c r="H3" s="135"/>
    </row>
    <row r="4" spans="1:8" s="53" customFormat="1" ht="18.75">
      <c r="A4" s="208" t="s">
        <v>266</v>
      </c>
      <c r="B4" s="208"/>
      <c r="C4" s="208"/>
      <c r="D4" s="135"/>
      <c r="E4" s="135"/>
      <c r="F4" s="135"/>
      <c r="G4" s="135"/>
      <c r="H4" s="135"/>
    </row>
    <row r="5" spans="1:8" s="53" customFormat="1" ht="18.75">
      <c r="A5" s="208" t="s">
        <v>449</v>
      </c>
      <c r="B5" s="208"/>
      <c r="C5" s="208"/>
      <c r="D5" s="135"/>
      <c r="E5" s="135"/>
      <c r="F5" s="135"/>
      <c r="G5" s="135"/>
      <c r="H5" s="135"/>
    </row>
    <row r="6" spans="1:8" s="53" customFormat="1" ht="18.75">
      <c r="A6" s="134"/>
      <c r="B6" s="134"/>
      <c r="C6" s="134"/>
      <c r="D6" s="135"/>
      <c r="E6" s="135"/>
      <c r="F6" s="135"/>
      <c r="G6" s="135"/>
      <c r="H6" s="135"/>
    </row>
    <row r="9" spans="1:3" s="53" customFormat="1" ht="18.75">
      <c r="A9" s="182" t="s">
        <v>122</v>
      </c>
      <c r="B9" s="182"/>
      <c r="C9" s="182"/>
    </row>
    <row r="10" spans="1:3" s="53" customFormat="1" ht="18.75">
      <c r="A10" s="182" t="s">
        <v>113</v>
      </c>
      <c r="B10" s="182"/>
      <c r="C10" s="182"/>
    </row>
    <row r="11" spans="1:3" s="53" customFormat="1" ht="18.75">
      <c r="A11" s="182" t="s">
        <v>266</v>
      </c>
      <c r="B11" s="182"/>
      <c r="C11" s="182"/>
    </row>
    <row r="12" spans="1:3" s="53" customFormat="1" ht="18.75">
      <c r="A12" s="182" t="s">
        <v>264</v>
      </c>
      <c r="B12" s="182"/>
      <c r="C12" s="182"/>
    </row>
    <row r="13" spans="1:5" s="53" customFormat="1" ht="18.75">
      <c r="A13" s="48"/>
      <c r="B13" s="48"/>
      <c r="C13" s="59"/>
      <c r="D13" s="44"/>
      <c r="E13" s="48"/>
    </row>
    <row r="14" spans="1:5" s="53" customFormat="1" ht="15">
      <c r="A14" s="48"/>
      <c r="B14" s="48"/>
      <c r="C14" s="48"/>
      <c r="D14" s="44"/>
      <c r="E14" s="48"/>
    </row>
    <row r="15" ht="19.5" customHeight="1"/>
    <row r="16" spans="1:3" ht="48.75" customHeight="1">
      <c r="A16" s="216" t="s">
        <v>253</v>
      </c>
      <c r="B16" s="216"/>
      <c r="C16" s="216"/>
    </row>
    <row r="17" spans="1:3" ht="15.75">
      <c r="A17" s="53"/>
      <c r="B17" s="53"/>
      <c r="C17" s="53"/>
    </row>
    <row r="18" spans="1:3" ht="16.5" customHeight="1">
      <c r="A18" s="53"/>
      <c r="B18" s="49"/>
      <c r="C18" s="54" t="s">
        <v>47</v>
      </c>
    </row>
    <row r="19" spans="1:3" ht="15.75">
      <c r="A19" s="51" t="s">
        <v>125</v>
      </c>
      <c r="B19" s="51" t="s">
        <v>126</v>
      </c>
      <c r="C19" s="51" t="s">
        <v>254</v>
      </c>
    </row>
    <row r="20" spans="1:3" s="55" customFormat="1" ht="15">
      <c r="A20" s="50">
        <v>1</v>
      </c>
      <c r="B20" s="50">
        <v>2</v>
      </c>
      <c r="C20" s="50">
        <v>3</v>
      </c>
    </row>
    <row r="21" spans="1:3" s="56" customFormat="1" ht="63.75">
      <c r="A21" s="75">
        <v>1</v>
      </c>
      <c r="B21" s="76" t="s">
        <v>79</v>
      </c>
      <c r="C21" s="78">
        <v>163586.55879</v>
      </c>
    </row>
    <row r="22" spans="1:8" ht="72" customHeight="1">
      <c r="A22" s="50">
        <v>2</v>
      </c>
      <c r="B22" s="77" t="s">
        <v>127</v>
      </c>
      <c r="C22" s="80">
        <v>3</v>
      </c>
      <c r="H22" s="121"/>
    </row>
    <row r="23" spans="1:8" ht="59.25" customHeight="1">
      <c r="A23" s="50">
        <v>4</v>
      </c>
      <c r="B23" s="77" t="s">
        <v>116</v>
      </c>
      <c r="C23" s="80">
        <f>4088.62785-217.83836</f>
        <v>3870.7894899999997</v>
      </c>
      <c r="F23" s="121"/>
      <c r="H23" s="121"/>
    </row>
    <row r="24" spans="1:8" ht="53.25" customHeight="1">
      <c r="A24" s="50">
        <v>5</v>
      </c>
      <c r="B24" s="77" t="s">
        <v>252</v>
      </c>
      <c r="C24" s="80">
        <v>40</v>
      </c>
      <c r="F24" s="121"/>
      <c r="H24" s="121"/>
    </row>
    <row r="25" spans="1:8" ht="53.25" customHeight="1">
      <c r="A25" s="50">
        <v>7</v>
      </c>
      <c r="B25" s="77" t="s">
        <v>448</v>
      </c>
      <c r="C25" s="80">
        <v>300</v>
      </c>
      <c r="F25" s="121"/>
      <c r="H25" s="121"/>
    </row>
    <row r="26" spans="1:3" ht="33" customHeight="1">
      <c r="A26" s="50">
        <v>8</v>
      </c>
      <c r="B26" s="77" t="s">
        <v>46</v>
      </c>
      <c r="C26" s="80">
        <v>52899.76366</v>
      </c>
    </row>
    <row r="27" spans="1:3" ht="15.75">
      <c r="A27" s="57"/>
      <c r="B27" s="58" t="s">
        <v>107</v>
      </c>
      <c r="C27" s="79">
        <f>SUM(C21:C26)</f>
        <v>220700.11194</v>
      </c>
    </row>
    <row r="28" spans="1:3" ht="15.75">
      <c r="A28" s="53"/>
      <c r="B28" s="53"/>
      <c r="C28" s="53"/>
    </row>
    <row r="29" spans="1:3" ht="15.75">
      <c r="A29" s="53"/>
      <c r="B29" s="53"/>
      <c r="C29" s="53"/>
    </row>
  </sheetData>
  <sheetProtection/>
  <mergeCells count="10">
    <mergeCell ref="A1:C1"/>
    <mergeCell ref="A2:C2"/>
    <mergeCell ref="A3:C3"/>
    <mergeCell ref="A4:C4"/>
    <mergeCell ref="A5:C5"/>
    <mergeCell ref="A16:C16"/>
    <mergeCell ref="A9:C9"/>
    <mergeCell ref="A10:C10"/>
    <mergeCell ref="A11:C11"/>
    <mergeCell ref="A12:C12"/>
  </mergeCells>
  <printOptions/>
  <pageMargins left="0.3937007874015748" right="0" top="0" bottom="0" header="0" footer="0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2018-12-28T02:22:50Z</cp:lastPrinted>
  <dcterms:created xsi:type="dcterms:W3CDTF">1996-10-08T23:32:33Z</dcterms:created>
  <dcterms:modified xsi:type="dcterms:W3CDTF">2018-12-28T02:48:42Z</dcterms:modified>
  <cp:category/>
  <cp:version/>
  <cp:contentType/>
  <cp:contentStatus/>
</cp:coreProperties>
</file>